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3955" windowHeight="92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Лист1!$A$1:$G$95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3" i="1" s="1"/>
  <c r="A84" i="1" s="1"/>
  <c r="A85" i="1" s="1"/>
  <c r="D78" i="1"/>
  <c r="D71" i="1"/>
  <c r="D70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72" i="1" s="1"/>
  <c r="D14" i="1"/>
  <c r="D13" i="1"/>
  <c r="D12" i="1"/>
  <c r="D11" i="1"/>
  <c r="D10" i="1"/>
  <c r="D9" i="1"/>
  <c r="D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D62" i="1" l="1"/>
  <c r="D63" i="1"/>
  <c r="D83" i="1"/>
</calcChain>
</file>

<file path=xl/sharedStrings.xml><?xml version="1.0" encoding="utf-8"?>
<sst xmlns="http://schemas.openxmlformats.org/spreadsheetml/2006/main" count="170" uniqueCount="97">
  <si>
    <t>КОЛИЧЕСТВЕНО-СТОЙНОСТНА СМЕТКА</t>
  </si>
  <si>
    <t>№</t>
  </si>
  <si>
    <t>С М Р</t>
  </si>
  <si>
    <t>ед.м.</t>
  </si>
  <si>
    <t>к-во</t>
  </si>
  <si>
    <t>ед.     стойност</t>
  </si>
  <si>
    <t>обща   стойност</t>
  </si>
  <si>
    <t>Рязяне на асфалтова настилка среден тип</t>
  </si>
  <si>
    <t>м</t>
  </si>
  <si>
    <r>
      <t>Разваляне на асфалтова настилка среден тип</t>
    </r>
    <r>
      <rPr>
        <sz val="10"/>
        <rFont val="Arial"/>
        <family val="2"/>
        <charset val="204"/>
      </rPr>
      <t>, натоварване и превоз до 10 км</t>
    </r>
  </si>
  <si>
    <t>м2</t>
  </si>
  <si>
    <t>Изкоп механизиран в земни почви, натоварване и превоз на изхвъргалище или на депо</t>
  </si>
  <si>
    <t>м3</t>
  </si>
  <si>
    <t>Изкоп ръчен в земни почви, натоварване и превоз на изхвъргалище или на депо 10%</t>
  </si>
  <si>
    <t xml:space="preserve">Обратно засипване с отсевки за подложка и до 30 см над теме тръба – ръчно, вкл. трамбоване </t>
  </si>
  <si>
    <t>Доставка и монтаж на ПЕВП тръби ПЕ100 PN10 ф32 включително челни заварки</t>
  </si>
  <si>
    <t>Доставка и монтаж на ПЕВП тръби ПЕ100 PN10 ф63 включително челни заварки</t>
  </si>
  <si>
    <t>Доставка и монтажна ПЕВП тръби ПЕ100 PN10 ф90 включително челни заварки</t>
  </si>
  <si>
    <t>Доставка и монтажна ПЕВП тръби ПЕ100 PN10 ф160/в колектор/ включително челни заварки</t>
  </si>
  <si>
    <t>Доставка и монтажна ПЕВП тръби ПЕ100 PN10 ф125 включително челни заварки</t>
  </si>
  <si>
    <t>Доставка и монтаж на ПЕВП тръби ПЕ100 PN10 ф160 включително челни заварки</t>
  </si>
  <si>
    <t>Доставка  и монтажна стом.тръби ф108/6</t>
  </si>
  <si>
    <t>Доставка и монтаж на стом.тръби ф219/6</t>
  </si>
  <si>
    <t>Доставка и монтаж на стом.тръби ф325/7</t>
  </si>
  <si>
    <t>Доставка  и монтажна ТГ 90/90</t>
  </si>
  <si>
    <t>бр</t>
  </si>
  <si>
    <t>Доставка  и монтажна ТГ 90/63</t>
  </si>
  <si>
    <t>Доставка и монтаж на ТГ 125/125</t>
  </si>
  <si>
    <t>Доставка и монтаж на ТГ 125/90</t>
  </si>
  <si>
    <t>Доставка  и монтажна ТГ 160/160</t>
  </si>
  <si>
    <t>Доставка и монтаж на ТГ 160/90</t>
  </si>
  <si>
    <t>Доставка  и монтажна НМ 63/32</t>
  </si>
  <si>
    <t>Доставка  и монтажна НГ 90/63</t>
  </si>
  <si>
    <t>Доставка  и монтажна НГ 125/110</t>
  </si>
  <si>
    <t>Доставка и монтаж на НГ 125/90</t>
  </si>
  <si>
    <t>Доставка  и монтажна НГ 160/125</t>
  </si>
  <si>
    <t>Доставка и монтаж на КГ 63/90⁰</t>
  </si>
  <si>
    <t>Доставка и монтаж на КГ 90/90⁰</t>
  </si>
  <si>
    <t>Доставка  и монтажна КГ 90/60⁰</t>
  </si>
  <si>
    <t>Доставка  и монтажна КГ 160/60⁰</t>
  </si>
  <si>
    <t>Доставка  и монтажна КГ 160/45⁰</t>
  </si>
  <si>
    <t>Доставка и монтаж на ПФВ 63</t>
  </si>
  <si>
    <t>Доставка и монтаж на ПФВ 90</t>
  </si>
  <si>
    <t>Доставка  и монтажна ПФВ 110</t>
  </si>
  <si>
    <t>Доставка  и монтажна ПФВ 125</t>
  </si>
  <si>
    <t>Доставка  и монтажна ПФВ 160</t>
  </si>
  <si>
    <t>Доставка  и монтажна Преход муфа-фланец ПМФз ф80/90 за ПЕВП тр.</t>
  </si>
  <si>
    <t>Доставка и монтаж на Преход М зав.32-1"</t>
  </si>
  <si>
    <t>Доставка и монтаж на Преход М зав.63-2"</t>
  </si>
  <si>
    <t>Доставка и монтаж на Ф 63/50 включ. уплътнения</t>
  </si>
  <si>
    <t>Доставка и монтаж на Ф 90/80 включ. Уплътнения</t>
  </si>
  <si>
    <t>Доставка и монтаж на Ф 110/100 включ. Уплътнения</t>
  </si>
  <si>
    <t>Доставка и монтаж на Ф 125/100 включ. Уплътнения</t>
  </si>
  <si>
    <t>Доставка и монтаж на Ф 160/150 включ. Уплътнения</t>
  </si>
  <si>
    <t>Доставка и монтаж на СК 80</t>
  </si>
  <si>
    <t>Доставка и монтаж на СК 100</t>
  </si>
  <si>
    <t>Доставка и монтаж на СК 150</t>
  </si>
  <si>
    <t>Доставка и монтаж на ТСК 1" с охр.гарн.</t>
  </si>
  <si>
    <t>Доставка и монтаж на ТСК 2" с охр.гарн.</t>
  </si>
  <si>
    <t>Доставка и монтаж на СК 50 с охр.гарн.</t>
  </si>
  <si>
    <t>Доставка и монтаж на СК 80 с охр.гарн.</t>
  </si>
  <si>
    <t>Доставка и монтаж на СК 100 с охр.гарн.</t>
  </si>
  <si>
    <t>Доставка и монтажна СК 150 с охр.гарн.</t>
  </si>
  <si>
    <t>Доставка и монтаж на СК 80 с охр.гарн.за ПХ</t>
  </si>
  <si>
    <t>Доставка и монтаж на ПХ надземен с пета</t>
  </si>
  <si>
    <t>Доставка и монтаж на ПХ подземен с пета и охр.гарнитура</t>
  </si>
  <si>
    <t>Доставка и монтаж на детекторна лента</t>
  </si>
  <si>
    <t>Доставка и монтаж на сигнална лента</t>
  </si>
  <si>
    <t>Доставка и монтаж на двойна муфа ел зав ф63</t>
  </si>
  <si>
    <t>Доставка и монтаж на  двойна муфа ел зав ф90</t>
  </si>
  <si>
    <t>Доставка и монтаж на  двойна муфа ел зав ф125</t>
  </si>
  <si>
    <t>Доставка и монтаж на  двойна муфа ел зав ф160</t>
  </si>
  <si>
    <t>Направа на опорни блокове на хоризонтални в чупки</t>
  </si>
  <si>
    <t>Направа на хор.сондаж с едновременен монтаж на стом.обс.тръба и добавка за монтаж на ПЕВП тръба в стом.обсадна тръба</t>
  </si>
  <si>
    <t>Демонтаж на стоманени тръби в инсталационен колектор включително превоз на депо до 3 км</t>
  </si>
  <si>
    <t>Разбиване на бетон в надстройка колектор</t>
  </si>
  <si>
    <t>Почистване на колектор и извозване на строителни отпадъци</t>
  </si>
  <si>
    <t>Възстановяване на разрушени участъци в надстройка колектор</t>
  </si>
  <si>
    <t>Укрепване на водопровод и хидранти в колектор</t>
  </si>
  <si>
    <t>Трошенокаменна настилка включително уплътняване</t>
  </si>
  <si>
    <r>
      <t>м</t>
    </r>
    <r>
      <rPr>
        <vertAlign val="superscript"/>
        <sz val="10"/>
        <rFont val="Arial"/>
        <family val="2"/>
        <charset val="204"/>
      </rPr>
      <t>3</t>
    </r>
  </si>
  <si>
    <t>Водочерпене с помпа и ел.агрегат</t>
  </si>
  <si>
    <t>мсм</t>
  </si>
  <si>
    <t>Укрепване и пресичане на кабели</t>
  </si>
  <si>
    <t>Направа на връзка към същ.водопровод</t>
  </si>
  <si>
    <t>Направа на връзка към същ.водопровод (бъдеща ВШ)</t>
  </si>
  <si>
    <t>Трасиране, заснемане и изготвяне на екзекутиви</t>
  </si>
  <si>
    <t xml:space="preserve">Възстановяване на асфалтобетонова настилка 8+4+4 см </t>
  </si>
  <si>
    <t xml:space="preserve">   в с и ч к о   :</t>
  </si>
  <si>
    <t>%</t>
  </si>
  <si>
    <t xml:space="preserve">   в с и ч к о  б е з    Д Д С   :</t>
  </si>
  <si>
    <t>непредвидени разходи</t>
  </si>
  <si>
    <t>Монтаж на ПЕВП тръби ф160 в колектор</t>
  </si>
  <si>
    <t>ф90, сондаж  под ж.п.линии</t>
  </si>
  <si>
    <t>ф160, сондаж под ж.п.линии</t>
  </si>
  <si>
    <t xml:space="preserve">Изпитване и дезинфекция на водопроводи </t>
  </si>
  <si>
    <t xml:space="preserve">Обект : Нов площадков водопровод от  5-то до 13-то  корабно място с отклонения за захранване на съществуващи сгради в терминал "Бургас-Изток І" в ПИ с идентификатор 07079.618.22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</si>
</sst>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Opal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3" applyFont="1" applyFill="1" applyAlignment="1">
      <alignment vertical="center"/>
    </xf>
    <xf numFmtId="4" fontId="2" fillId="0" borderId="0" xfId="3" applyNumberFormat="1" applyFont="1" applyFill="1" applyAlignment="1">
      <alignment horizontal="center" vertical="center"/>
    </xf>
    <xf numFmtId="4" fontId="2" fillId="0" borderId="0" xfId="3" applyNumberFormat="1" applyFont="1" applyFill="1" applyAlignment="1">
      <alignment vertical="center"/>
    </xf>
    <xf numFmtId="0" fontId="5" fillId="0" borderId="0" xfId="4" applyFont="1" applyFill="1" applyAlignment="1">
      <alignment horizontal="centerContinuous" vertical="center"/>
    </xf>
    <xf numFmtId="0" fontId="2" fillId="0" borderId="0" xfId="4" applyFont="1" applyFill="1" applyAlignment="1">
      <alignment horizontal="centerContinuous" vertical="center"/>
    </xf>
    <xf numFmtId="0" fontId="2" fillId="0" borderId="0" xfId="4" applyFont="1" applyFill="1" applyAlignment="1">
      <alignment horizontal="centerContinuous" vertical="center" wrapText="1"/>
    </xf>
    <xf numFmtId="4" fontId="2" fillId="0" borderId="0" xfId="4" applyNumberFormat="1" applyFont="1" applyFill="1" applyAlignment="1">
      <alignment horizontal="center" vertical="center"/>
    </xf>
    <xf numFmtId="4" fontId="2" fillId="0" borderId="0" xfId="4" applyNumberFormat="1" applyFont="1" applyFill="1" applyAlignment="1">
      <alignment horizontal="centerContinuous" vertical="center"/>
    </xf>
    <xf numFmtId="0" fontId="2" fillId="0" borderId="1" xfId="3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4" fontId="2" fillId="0" borderId="1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/>
    </xf>
    <xf numFmtId="2" fontId="2" fillId="2" borderId="1" xfId="3" applyNumberFormat="1" applyFont="1" applyFill="1" applyBorder="1" applyAlignment="1">
      <alignment horizontal="right"/>
    </xf>
    <xf numFmtId="2" fontId="2" fillId="2" borderId="1" xfId="3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4" fontId="2" fillId="2" borderId="1" xfId="3" applyNumberFormat="1" applyFont="1" applyFill="1" applyBorder="1" applyAlignment="1">
      <alignment horizontal="center" vertical="center"/>
    </xf>
    <xf numFmtId="4" fontId="2" fillId="2" borderId="1" xfId="3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vertical="center"/>
    </xf>
    <xf numFmtId="9" fontId="2" fillId="0" borderId="1" xfId="1" applyFont="1" applyFill="1" applyBorder="1" applyAlignment="1">
      <alignment vertical="center"/>
    </xf>
    <xf numFmtId="2" fontId="2" fillId="2" borderId="1" xfId="3" applyNumberFormat="1" applyFont="1" applyFill="1" applyBorder="1" applyAlignment="1">
      <alignment vertical="center"/>
    </xf>
    <xf numFmtId="2" fontId="7" fillId="0" borderId="1" xfId="3" applyNumberFormat="1" applyFont="1" applyFill="1" applyBorder="1" applyAlignment="1">
      <alignment vertical="center"/>
    </xf>
    <xf numFmtId="2" fontId="2" fillId="0" borderId="1" xfId="3" applyNumberFormat="1" applyFont="1" applyFill="1" applyBorder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4" fillId="0" borderId="0" xfId="4" applyFont="1" applyFill="1" applyAlignment="1">
      <alignment horizontal="center" vertical="center"/>
    </xf>
  </cellXfs>
  <cellStyles count="5">
    <cellStyle name="Normal" xfId="0" builtinId="0"/>
    <cellStyle name="Normal_A19-MSK" xfId="4"/>
    <cellStyle name="Normal_DATA-TP7" xfId="3"/>
    <cellStyle name="Normal_H-Kuban-Akvapark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7;%20&#1074;&#1086;&#1076;&#1086;&#1087;&#1088;&#1086;&#1074;&#1086;&#1076;%205-13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hti"/>
      <sheetName val="KSS"/>
      <sheetName val="Uchastaci"/>
      <sheetName val="Chasti"/>
      <sheetName val="KSS  2"/>
      <sheetName val="KSS  3"/>
      <sheetName val="KSS  4а"/>
      <sheetName val="KSS  4б"/>
      <sheetName val="KSS  4в"/>
      <sheetName val="KSS  5а"/>
      <sheetName val="KSS  5б"/>
      <sheetName val="KSS  6"/>
      <sheetName val="KSS  7"/>
      <sheetName val="KSS  8"/>
      <sheetName val="KSS 9"/>
    </sheetNames>
    <sheetDataSet>
      <sheetData sheetId="0" refreshError="1"/>
      <sheetData sheetId="1" refreshError="1"/>
      <sheetData sheetId="2">
        <row r="108">
          <cell r="P108">
            <v>4.2</v>
          </cell>
          <cell r="Q108">
            <v>174.7</v>
          </cell>
          <cell r="R108">
            <v>670.9</v>
          </cell>
          <cell r="S108">
            <v>250.8</v>
          </cell>
          <cell r="T108">
            <v>323.5</v>
          </cell>
          <cell r="U108">
            <v>625.79999999999995</v>
          </cell>
          <cell r="V108">
            <v>10</v>
          </cell>
          <cell r="W108">
            <v>23</v>
          </cell>
          <cell r="Y108">
            <v>55</v>
          </cell>
          <cell r="BA108">
            <v>33</v>
          </cell>
          <cell r="BD108">
            <v>55</v>
          </cell>
        </row>
      </sheetData>
      <sheetData sheetId="3">
        <row r="101">
          <cell r="G101">
            <v>11</v>
          </cell>
          <cell r="H101">
            <v>11</v>
          </cell>
          <cell r="K101">
            <v>2</v>
          </cell>
          <cell r="L101">
            <v>7</v>
          </cell>
        </row>
        <row r="115">
          <cell r="M115">
            <v>2</v>
          </cell>
          <cell r="N115">
            <v>6</v>
          </cell>
          <cell r="O115">
            <v>3</v>
          </cell>
          <cell r="P115">
            <v>4</v>
          </cell>
          <cell r="R115">
            <v>1</v>
          </cell>
          <cell r="S115">
            <v>1</v>
          </cell>
          <cell r="T115">
            <v>2</v>
          </cell>
          <cell r="W115">
            <v>1</v>
          </cell>
          <cell r="X115">
            <v>19</v>
          </cell>
          <cell r="Y115">
            <v>2</v>
          </cell>
          <cell r="AF115">
            <v>5</v>
          </cell>
          <cell r="AH115">
            <v>2</v>
          </cell>
          <cell r="AI115">
            <v>2</v>
          </cell>
          <cell r="AJ115">
            <v>28</v>
          </cell>
          <cell r="AK115">
            <v>2</v>
          </cell>
          <cell r="AL115">
            <v>8</v>
          </cell>
          <cell r="AM115">
            <v>10</v>
          </cell>
          <cell r="AN115">
            <v>8</v>
          </cell>
          <cell r="AP115">
            <v>4</v>
          </cell>
          <cell r="AQ115">
            <v>18</v>
          </cell>
          <cell r="AR115">
            <v>2</v>
          </cell>
          <cell r="AS115">
            <v>28</v>
          </cell>
          <cell r="AT115">
            <v>2</v>
          </cell>
          <cell r="AU115">
            <v>8</v>
          </cell>
          <cell r="AV115">
            <v>10</v>
          </cell>
          <cell r="AX115">
            <v>1</v>
          </cell>
          <cell r="AY115">
            <v>1</v>
          </cell>
          <cell r="AZ115">
            <v>1</v>
          </cell>
          <cell r="BA115">
            <v>2</v>
          </cell>
          <cell r="BB115">
            <v>9</v>
          </cell>
          <cell r="BC115">
            <v>1</v>
          </cell>
          <cell r="BD115">
            <v>10</v>
          </cell>
          <cell r="BE115">
            <v>4</v>
          </cell>
          <cell r="BF115">
            <v>4</v>
          </cell>
          <cell r="BG115">
            <v>14</v>
          </cell>
          <cell r="BH115">
            <v>6</v>
          </cell>
          <cell r="BI115">
            <v>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145" zoomScaleNormal="145" workbookViewId="0">
      <selection activeCell="E7" sqref="E7:F88"/>
    </sheetView>
  </sheetViews>
  <sheetFormatPr defaultRowHeight="15"/>
  <cols>
    <col min="1" max="1" width="6.42578125" customWidth="1"/>
    <col min="2" max="2" width="53.140625" customWidth="1"/>
    <col min="3" max="3" width="12.5703125" customWidth="1"/>
    <col min="4" max="4" width="13.42578125" customWidth="1"/>
    <col min="5" max="5" width="11.42578125" customWidth="1"/>
    <col min="6" max="6" width="15.7109375" customWidth="1"/>
  </cols>
  <sheetData>
    <row r="1" spans="1:6" ht="31.5" customHeight="1">
      <c r="A1" s="43" t="s">
        <v>96</v>
      </c>
      <c r="B1" s="43"/>
      <c r="C1" s="43"/>
      <c r="D1" s="43"/>
      <c r="E1" s="43"/>
      <c r="F1" s="43"/>
    </row>
    <row r="2" spans="1:6" ht="15.75" customHeight="1">
      <c r="A2" s="1"/>
      <c r="B2" s="2"/>
      <c r="C2" s="2"/>
      <c r="D2" s="2"/>
      <c r="E2" s="3"/>
      <c r="F2" s="4"/>
    </row>
    <row r="3" spans="1:6">
      <c r="A3" s="44" t="s">
        <v>0</v>
      </c>
      <c r="B3" s="44"/>
      <c r="C3" s="44"/>
      <c r="D3" s="44"/>
      <c r="E3" s="44"/>
      <c r="F3" s="44"/>
    </row>
    <row r="4" spans="1:6">
      <c r="A4" s="5"/>
      <c r="B4" s="6"/>
      <c r="C4" s="7"/>
      <c r="D4" s="6"/>
      <c r="E4" s="8"/>
      <c r="F4" s="9"/>
    </row>
    <row r="5" spans="1:6" ht="25.5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</row>
    <row r="6" spans="1:6">
      <c r="A6" s="10"/>
      <c r="B6" s="12"/>
      <c r="C6" s="10"/>
      <c r="D6" s="10"/>
      <c r="E6" s="11"/>
      <c r="F6" s="11"/>
    </row>
    <row r="7" spans="1:6" ht="24.95" customHeight="1">
      <c r="A7" s="10">
        <v>1</v>
      </c>
      <c r="B7" s="13" t="s">
        <v>7</v>
      </c>
      <c r="C7" s="10" t="s">
        <v>8</v>
      </c>
      <c r="D7" s="18">
        <v>3290</v>
      </c>
      <c r="E7" s="11"/>
      <c r="F7" s="14"/>
    </row>
    <row r="8" spans="1:6" ht="24.95" customHeight="1">
      <c r="A8" s="10">
        <f>1+A7</f>
        <v>2</v>
      </c>
      <c r="B8" s="15" t="s">
        <v>9</v>
      </c>
      <c r="C8" s="16" t="s">
        <v>10</v>
      </c>
      <c r="D8" s="42">
        <f>D7/2*1.2</f>
        <v>1974</v>
      </c>
      <c r="E8" s="11"/>
      <c r="F8" s="14"/>
    </row>
    <row r="9" spans="1:6" ht="24.95" customHeight="1">
      <c r="A9" s="10">
        <f t="shared" ref="A9:A71" si="0">1+A8</f>
        <v>3</v>
      </c>
      <c r="B9" s="15" t="s">
        <v>11</v>
      </c>
      <c r="C9" s="16" t="s">
        <v>12</v>
      </c>
      <c r="D9" s="42">
        <f>D7/2*1.1*0.9</f>
        <v>1628.5500000000002</v>
      </c>
      <c r="E9" s="11"/>
      <c r="F9" s="14"/>
    </row>
    <row r="10" spans="1:6" ht="24.95" customHeight="1">
      <c r="A10" s="10">
        <f t="shared" si="0"/>
        <v>4</v>
      </c>
      <c r="B10" s="15" t="s">
        <v>13</v>
      </c>
      <c r="C10" s="16" t="s">
        <v>12</v>
      </c>
      <c r="D10" s="17">
        <f>D7/2*1.1*0.1</f>
        <v>180.95000000000005</v>
      </c>
      <c r="E10" s="11"/>
      <c r="F10" s="14"/>
    </row>
    <row r="11" spans="1:6" ht="24.95" customHeight="1">
      <c r="A11" s="10">
        <f t="shared" si="0"/>
        <v>5</v>
      </c>
      <c r="B11" s="15" t="s">
        <v>14</v>
      </c>
      <c r="C11" s="10" t="s">
        <v>12</v>
      </c>
      <c r="D11" s="18">
        <f>D7/2*0.5*1</f>
        <v>822.5</v>
      </c>
      <c r="E11" s="11"/>
      <c r="F11" s="14"/>
    </row>
    <row r="12" spans="1:6" ht="24.95" customHeight="1">
      <c r="A12" s="10">
        <f t="shared" si="0"/>
        <v>6</v>
      </c>
      <c r="B12" s="19" t="s">
        <v>15</v>
      </c>
      <c r="C12" s="20" t="s">
        <v>8</v>
      </c>
      <c r="D12" s="31">
        <f>+[1]Uchastaci!P108</f>
        <v>4.2</v>
      </c>
      <c r="E12" s="22"/>
      <c r="F12" s="14"/>
    </row>
    <row r="13" spans="1:6" ht="24.95" customHeight="1">
      <c r="A13" s="10">
        <f t="shared" si="0"/>
        <v>7</v>
      </c>
      <c r="B13" s="19" t="s">
        <v>16</v>
      </c>
      <c r="C13" s="20" t="s">
        <v>8</v>
      </c>
      <c r="D13" s="31">
        <f>+[1]Uchastaci!Q108</f>
        <v>174.7</v>
      </c>
      <c r="E13" s="22"/>
      <c r="F13" s="14"/>
    </row>
    <row r="14" spans="1:6" ht="24.95" customHeight="1">
      <c r="A14" s="10">
        <f t="shared" si="0"/>
        <v>8</v>
      </c>
      <c r="B14" s="19" t="s">
        <v>17</v>
      </c>
      <c r="C14" s="20" t="s">
        <v>8</v>
      </c>
      <c r="D14" s="31">
        <f>+[1]Uchastaci!R108</f>
        <v>670.9</v>
      </c>
      <c r="E14" s="22"/>
      <c r="F14" s="14"/>
    </row>
    <row r="15" spans="1:6" ht="24.95" customHeight="1">
      <c r="A15" s="23">
        <f t="shared" si="0"/>
        <v>9</v>
      </c>
      <c r="B15" s="24" t="s">
        <v>18</v>
      </c>
      <c r="C15" s="25" t="s">
        <v>8</v>
      </c>
      <c r="D15" s="40">
        <f>+[1]Uchastaci!S108</f>
        <v>250.8</v>
      </c>
      <c r="E15" s="26"/>
      <c r="F15" s="27"/>
    </row>
    <row r="16" spans="1:6" ht="24.95" customHeight="1">
      <c r="A16" s="10">
        <f>1+A15</f>
        <v>10</v>
      </c>
      <c r="B16" s="19" t="s">
        <v>19</v>
      </c>
      <c r="C16" s="20" t="s">
        <v>8</v>
      </c>
      <c r="D16" s="31">
        <f>+[1]Uchastaci!T108</f>
        <v>323.5</v>
      </c>
      <c r="E16" s="22"/>
      <c r="F16" s="14"/>
    </row>
    <row r="17" spans="1:6" ht="24.95" customHeight="1">
      <c r="A17" s="10">
        <f t="shared" si="0"/>
        <v>11</v>
      </c>
      <c r="B17" s="19" t="s">
        <v>20</v>
      </c>
      <c r="C17" s="20" t="s">
        <v>8</v>
      </c>
      <c r="D17" s="31">
        <f>+[1]Uchastaci!U108</f>
        <v>625.79999999999995</v>
      </c>
      <c r="E17" s="22"/>
      <c r="F17" s="14"/>
    </row>
    <row r="18" spans="1:6" ht="24.95" customHeight="1">
      <c r="A18" s="10">
        <f t="shared" si="0"/>
        <v>12</v>
      </c>
      <c r="B18" s="28" t="s">
        <v>21</v>
      </c>
      <c r="C18" s="20" t="s">
        <v>8</v>
      </c>
      <c r="D18" s="31">
        <f>+[1]Uchastaci!V108</f>
        <v>10</v>
      </c>
      <c r="E18" s="22"/>
      <c r="F18" s="14"/>
    </row>
    <row r="19" spans="1:6" ht="24.95" customHeight="1">
      <c r="A19" s="10">
        <f t="shared" si="0"/>
        <v>13</v>
      </c>
      <c r="B19" s="28" t="s">
        <v>22</v>
      </c>
      <c r="C19" s="20" t="s">
        <v>8</v>
      </c>
      <c r="D19" s="31">
        <f>+[1]Uchastaci!W108</f>
        <v>23</v>
      </c>
      <c r="E19" s="22"/>
      <c r="F19" s="14"/>
    </row>
    <row r="20" spans="1:6" ht="24.95" customHeight="1">
      <c r="A20" s="10">
        <f t="shared" si="0"/>
        <v>14</v>
      </c>
      <c r="B20" s="28" t="s">
        <v>23</v>
      </c>
      <c r="C20" s="20" t="s">
        <v>8</v>
      </c>
      <c r="D20" s="31">
        <f>+[1]Uchastaci!Y108</f>
        <v>55</v>
      </c>
      <c r="E20" s="22"/>
      <c r="F20" s="14"/>
    </row>
    <row r="21" spans="1:6" ht="24.95" customHeight="1">
      <c r="A21" s="10">
        <f t="shared" si="0"/>
        <v>15</v>
      </c>
      <c r="B21" s="28" t="s">
        <v>24</v>
      </c>
      <c r="C21" s="20" t="s">
        <v>25</v>
      </c>
      <c r="D21" s="31">
        <f>+[1]Chasti!G101</f>
        <v>11</v>
      </c>
      <c r="E21" s="22"/>
      <c r="F21" s="14"/>
    </row>
    <row r="22" spans="1:6" ht="24.95" customHeight="1">
      <c r="A22" s="10">
        <f t="shared" si="0"/>
        <v>16</v>
      </c>
      <c r="B22" s="28" t="s">
        <v>26</v>
      </c>
      <c r="C22" s="20" t="s">
        <v>25</v>
      </c>
      <c r="D22" s="31">
        <f>+[1]Chasti!H101</f>
        <v>11</v>
      </c>
      <c r="E22" s="22"/>
      <c r="F22" s="14"/>
    </row>
    <row r="23" spans="1:6" ht="24.95" customHeight="1">
      <c r="A23" s="10">
        <f t="shared" si="0"/>
        <v>17</v>
      </c>
      <c r="B23" s="28" t="s">
        <v>27</v>
      </c>
      <c r="C23" s="20" t="s">
        <v>25</v>
      </c>
      <c r="D23" s="31">
        <f>+[1]Chasti!K101</f>
        <v>2</v>
      </c>
      <c r="E23" s="22"/>
      <c r="F23" s="14"/>
    </row>
    <row r="24" spans="1:6" ht="24.95" customHeight="1">
      <c r="A24" s="10">
        <f t="shared" si="0"/>
        <v>18</v>
      </c>
      <c r="B24" s="28" t="s">
        <v>28</v>
      </c>
      <c r="C24" s="20" t="s">
        <v>25</v>
      </c>
      <c r="D24" s="31">
        <f>+[1]Chasti!L101</f>
        <v>7</v>
      </c>
      <c r="E24" s="22"/>
      <c r="F24" s="14"/>
    </row>
    <row r="25" spans="1:6" ht="24.95" customHeight="1">
      <c r="A25" s="10">
        <f t="shared" si="0"/>
        <v>19</v>
      </c>
      <c r="B25" s="28" t="s">
        <v>29</v>
      </c>
      <c r="C25" s="20" t="s">
        <v>25</v>
      </c>
      <c r="D25" s="31">
        <f>+[1]Chasti!M115</f>
        <v>2</v>
      </c>
      <c r="E25" s="22"/>
      <c r="F25" s="14"/>
    </row>
    <row r="26" spans="1:6" ht="24.95" customHeight="1">
      <c r="A26" s="10">
        <f t="shared" si="0"/>
        <v>20</v>
      </c>
      <c r="B26" s="28" t="s">
        <v>30</v>
      </c>
      <c r="C26" s="20" t="s">
        <v>25</v>
      </c>
      <c r="D26" s="31">
        <f>+[1]Chasti!N115</f>
        <v>6</v>
      </c>
      <c r="E26" s="22"/>
      <c r="F26" s="14"/>
    </row>
    <row r="27" spans="1:6" ht="24.95" customHeight="1">
      <c r="A27" s="10">
        <f t="shared" si="0"/>
        <v>21</v>
      </c>
      <c r="B27" s="28" t="s">
        <v>31</v>
      </c>
      <c r="C27" s="20" t="s">
        <v>25</v>
      </c>
      <c r="D27" s="31">
        <f>+[1]Chasti!O115</f>
        <v>3</v>
      </c>
      <c r="E27" s="22"/>
      <c r="F27" s="14"/>
    </row>
    <row r="28" spans="1:6" ht="24.95" customHeight="1">
      <c r="A28" s="10">
        <f t="shared" si="0"/>
        <v>22</v>
      </c>
      <c r="B28" s="28" t="s">
        <v>32</v>
      </c>
      <c r="C28" s="20" t="s">
        <v>25</v>
      </c>
      <c r="D28" s="31">
        <f>+[1]Chasti!P115</f>
        <v>4</v>
      </c>
      <c r="E28" s="22"/>
      <c r="F28" s="14"/>
    </row>
    <row r="29" spans="1:6" ht="24.95" customHeight="1">
      <c r="A29" s="10">
        <f t="shared" si="0"/>
        <v>23</v>
      </c>
      <c r="B29" s="28" t="s">
        <v>33</v>
      </c>
      <c r="C29" s="20" t="s">
        <v>25</v>
      </c>
      <c r="D29" s="31">
        <f>+[1]Chasti!R115</f>
        <v>1</v>
      </c>
      <c r="E29" s="22"/>
      <c r="F29" s="14"/>
    </row>
    <row r="30" spans="1:6" ht="24.95" customHeight="1">
      <c r="A30" s="10">
        <f t="shared" si="0"/>
        <v>24</v>
      </c>
      <c r="B30" s="28" t="s">
        <v>34</v>
      </c>
      <c r="C30" s="20" t="s">
        <v>25</v>
      </c>
      <c r="D30" s="31">
        <f>+[1]Chasti!S115</f>
        <v>1</v>
      </c>
      <c r="E30" s="22"/>
      <c r="F30" s="14"/>
    </row>
    <row r="31" spans="1:6" ht="24.95" customHeight="1">
      <c r="A31" s="10">
        <f t="shared" si="0"/>
        <v>25</v>
      </c>
      <c r="B31" s="28" t="s">
        <v>35</v>
      </c>
      <c r="C31" s="20" t="s">
        <v>25</v>
      </c>
      <c r="D31" s="31">
        <f>+[1]Chasti!T115</f>
        <v>2</v>
      </c>
      <c r="E31" s="22"/>
      <c r="F31" s="14"/>
    </row>
    <row r="32" spans="1:6" ht="24.95" customHeight="1">
      <c r="A32" s="10">
        <f t="shared" si="0"/>
        <v>26</v>
      </c>
      <c r="B32" s="28" t="s">
        <v>36</v>
      </c>
      <c r="C32" s="20" t="s">
        <v>25</v>
      </c>
      <c r="D32" s="31">
        <f>+[1]Chasti!W115</f>
        <v>1</v>
      </c>
      <c r="E32" s="22"/>
      <c r="F32" s="14"/>
    </row>
    <row r="33" spans="1:6" ht="24.95" customHeight="1">
      <c r="A33" s="10">
        <f t="shared" si="0"/>
        <v>27</v>
      </c>
      <c r="B33" s="28" t="s">
        <v>37</v>
      </c>
      <c r="C33" s="20" t="s">
        <v>25</v>
      </c>
      <c r="D33" s="31">
        <f>+[1]Chasti!X115</f>
        <v>19</v>
      </c>
      <c r="E33" s="22"/>
      <c r="F33" s="14"/>
    </row>
    <row r="34" spans="1:6" ht="24.95" customHeight="1">
      <c r="A34" s="10">
        <f t="shared" si="0"/>
        <v>28</v>
      </c>
      <c r="B34" s="28" t="s">
        <v>38</v>
      </c>
      <c r="C34" s="20" t="s">
        <v>25</v>
      </c>
      <c r="D34" s="31">
        <f>+[1]Chasti!Y115</f>
        <v>2</v>
      </c>
      <c r="E34" s="22"/>
      <c r="F34" s="14"/>
    </row>
    <row r="35" spans="1:6" ht="24.95" customHeight="1">
      <c r="A35" s="10">
        <f t="shared" si="0"/>
        <v>29</v>
      </c>
      <c r="B35" s="28" t="s">
        <v>39</v>
      </c>
      <c r="C35" s="20" t="s">
        <v>25</v>
      </c>
      <c r="D35" s="31">
        <f>+[1]Chasti!AF115</f>
        <v>5</v>
      </c>
      <c r="E35" s="22"/>
      <c r="F35" s="14"/>
    </row>
    <row r="36" spans="1:6" ht="24.95" customHeight="1">
      <c r="A36" s="10">
        <f t="shared" si="0"/>
        <v>30</v>
      </c>
      <c r="B36" s="28" t="s">
        <v>40</v>
      </c>
      <c r="C36" s="20" t="s">
        <v>25</v>
      </c>
      <c r="D36" s="31">
        <f>+[1]Chasti!AH115</f>
        <v>2</v>
      </c>
      <c r="E36" s="22"/>
      <c r="F36" s="14"/>
    </row>
    <row r="37" spans="1:6" ht="24.95" customHeight="1">
      <c r="A37" s="10">
        <f t="shared" si="0"/>
        <v>31</v>
      </c>
      <c r="B37" s="28" t="s">
        <v>41</v>
      </c>
      <c r="C37" s="20" t="s">
        <v>25</v>
      </c>
      <c r="D37" s="31">
        <f>+[1]Chasti!AI115</f>
        <v>2</v>
      </c>
      <c r="E37" s="22"/>
      <c r="F37" s="14"/>
    </row>
    <row r="38" spans="1:6" ht="24.95" customHeight="1">
      <c r="A38" s="10">
        <f t="shared" si="0"/>
        <v>32</v>
      </c>
      <c r="B38" s="28" t="s">
        <v>42</v>
      </c>
      <c r="C38" s="20" t="s">
        <v>25</v>
      </c>
      <c r="D38" s="31">
        <f>+[1]Chasti!AJ115</f>
        <v>28</v>
      </c>
      <c r="E38" s="22"/>
      <c r="F38" s="14"/>
    </row>
    <row r="39" spans="1:6" ht="24.95" customHeight="1">
      <c r="A39" s="10">
        <f t="shared" si="0"/>
        <v>33</v>
      </c>
      <c r="B39" s="28" t="s">
        <v>43</v>
      </c>
      <c r="C39" s="20" t="s">
        <v>25</v>
      </c>
      <c r="D39" s="31">
        <f>+[1]Chasti!AK115</f>
        <v>2</v>
      </c>
      <c r="E39" s="22"/>
      <c r="F39" s="14"/>
    </row>
    <row r="40" spans="1:6" ht="24.95" customHeight="1">
      <c r="A40" s="10">
        <f t="shared" si="0"/>
        <v>34</v>
      </c>
      <c r="B40" s="28" t="s">
        <v>44</v>
      </c>
      <c r="C40" s="20" t="s">
        <v>25</v>
      </c>
      <c r="D40" s="31">
        <f>+[1]Chasti!AL115</f>
        <v>8</v>
      </c>
      <c r="E40" s="22"/>
      <c r="F40" s="14"/>
    </row>
    <row r="41" spans="1:6" ht="24.95" customHeight="1">
      <c r="A41" s="10">
        <f t="shared" si="0"/>
        <v>35</v>
      </c>
      <c r="B41" s="28" t="s">
        <v>45</v>
      </c>
      <c r="C41" s="20" t="s">
        <v>25</v>
      </c>
      <c r="D41" s="31">
        <f>+[1]Chasti!AM115</f>
        <v>10</v>
      </c>
      <c r="E41" s="22"/>
      <c r="F41" s="14"/>
    </row>
    <row r="42" spans="1:6" ht="24.95" customHeight="1">
      <c r="A42" s="10">
        <f t="shared" si="0"/>
        <v>36</v>
      </c>
      <c r="B42" s="28" t="s">
        <v>46</v>
      </c>
      <c r="C42" s="20" t="s">
        <v>25</v>
      </c>
      <c r="D42" s="31">
        <f>+[1]Chasti!AN115</f>
        <v>8</v>
      </c>
      <c r="E42" s="22"/>
      <c r="F42" s="14"/>
    </row>
    <row r="43" spans="1:6" ht="24.95" customHeight="1">
      <c r="A43" s="10">
        <f t="shared" si="0"/>
        <v>37</v>
      </c>
      <c r="B43" s="28" t="s">
        <v>47</v>
      </c>
      <c r="C43" s="20" t="s">
        <v>25</v>
      </c>
      <c r="D43" s="31">
        <f>+[1]Chasti!AP115</f>
        <v>4</v>
      </c>
      <c r="E43" s="22"/>
      <c r="F43" s="14"/>
    </row>
    <row r="44" spans="1:6" ht="24.95" customHeight="1">
      <c r="A44" s="10">
        <f t="shared" si="0"/>
        <v>38</v>
      </c>
      <c r="B44" s="28" t="s">
        <v>48</v>
      </c>
      <c r="C44" s="20" t="s">
        <v>25</v>
      </c>
      <c r="D44" s="31">
        <f>+[1]Chasti!AQ115</f>
        <v>18</v>
      </c>
      <c r="E44" s="22"/>
      <c r="F44" s="14"/>
    </row>
    <row r="45" spans="1:6" ht="24.95" customHeight="1">
      <c r="A45" s="10">
        <f t="shared" si="0"/>
        <v>39</v>
      </c>
      <c r="B45" s="28" t="s">
        <v>49</v>
      </c>
      <c r="C45" s="20" t="s">
        <v>25</v>
      </c>
      <c r="D45" s="31">
        <f>+[1]Chasti!AR115</f>
        <v>2</v>
      </c>
      <c r="E45" s="22"/>
      <c r="F45" s="14"/>
    </row>
    <row r="46" spans="1:6" ht="24.95" customHeight="1">
      <c r="A46" s="10">
        <f t="shared" si="0"/>
        <v>40</v>
      </c>
      <c r="B46" s="28" t="s">
        <v>50</v>
      </c>
      <c r="C46" s="20" t="s">
        <v>25</v>
      </c>
      <c r="D46" s="31">
        <f>+[1]Chasti!AS115</f>
        <v>28</v>
      </c>
      <c r="E46" s="22"/>
      <c r="F46" s="14"/>
    </row>
    <row r="47" spans="1:6" ht="24.95" customHeight="1">
      <c r="A47" s="10">
        <f t="shared" si="0"/>
        <v>41</v>
      </c>
      <c r="B47" s="28" t="s">
        <v>51</v>
      </c>
      <c r="C47" s="20" t="s">
        <v>25</v>
      </c>
      <c r="D47" s="31">
        <f>+[1]Chasti!AT115</f>
        <v>2</v>
      </c>
      <c r="E47" s="22"/>
      <c r="F47" s="14"/>
    </row>
    <row r="48" spans="1:6" ht="24.95" customHeight="1">
      <c r="A48" s="10">
        <f t="shared" si="0"/>
        <v>42</v>
      </c>
      <c r="B48" s="28" t="s">
        <v>52</v>
      </c>
      <c r="C48" s="20" t="s">
        <v>25</v>
      </c>
      <c r="D48" s="31">
        <f>+[1]Chasti!AU115</f>
        <v>8</v>
      </c>
      <c r="E48" s="22"/>
      <c r="F48" s="14"/>
    </row>
    <row r="49" spans="1:6" ht="24.95" customHeight="1">
      <c r="A49" s="10">
        <f t="shared" si="0"/>
        <v>43</v>
      </c>
      <c r="B49" s="28" t="s">
        <v>53</v>
      </c>
      <c r="C49" s="20" t="s">
        <v>25</v>
      </c>
      <c r="D49" s="31">
        <f>+[1]Chasti!AV115</f>
        <v>10</v>
      </c>
      <c r="E49" s="22"/>
      <c r="F49" s="14"/>
    </row>
    <row r="50" spans="1:6" ht="24.95" customHeight="1">
      <c r="A50" s="10">
        <f t="shared" si="0"/>
        <v>44</v>
      </c>
      <c r="B50" s="28" t="s">
        <v>54</v>
      </c>
      <c r="C50" s="20" t="s">
        <v>25</v>
      </c>
      <c r="D50" s="31">
        <f>+[1]Chasti!AX115</f>
        <v>1</v>
      </c>
      <c r="E50" s="22"/>
      <c r="F50" s="14"/>
    </row>
    <row r="51" spans="1:6" ht="24.95" customHeight="1">
      <c r="A51" s="10">
        <f t="shared" si="0"/>
        <v>45</v>
      </c>
      <c r="B51" s="28" t="s">
        <v>55</v>
      </c>
      <c r="C51" s="20" t="s">
        <v>25</v>
      </c>
      <c r="D51" s="31">
        <f>+[1]Chasti!AY115</f>
        <v>1</v>
      </c>
      <c r="E51" s="22"/>
      <c r="F51" s="14"/>
    </row>
    <row r="52" spans="1:6" ht="24.95" customHeight="1">
      <c r="A52" s="10">
        <f t="shared" si="0"/>
        <v>46</v>
      </c>
      <c r="B52" s="28" t="s">
        <v>56</v>
      </c>
      <c r="C52" s="20" t="s">
        <v>25</v>
      </c>
      <c r="D52" s="31">
        <f>+[1]Chasti!AZ115</f>
        <v>1</v>
      </c>
      <c r="E52" s="22"/>
      <c r="F52" s="14"/>
    </row>
    <row r="53" spans="1:6" ht="24.95" customHeight="1">
      <c r="A53" s="10">
        <f t="shared" si="0"/>
        <v>47</v>
      </c>
      <c r="B53" s="28" t="s">
        <v>57</v>
      </c>
      <c r="C53" s="20" t="s">
        <v>25</v>
      </c>
      <c r="D53" s="31">
        <f>+[1]Chasti!BA115</f>
        <v>2</v>
      </c>
      <c r="E53" s="22"/>
      <c r="F53" s="14"/>
    </row>
    <row r="54" spans="1:6" ht="24.95" customHeight="1">
      <c r="A54" s="10">
        <f t="shared" si="0"/>
        <v>48</v>
      </c>
      <c r="B54" s="28" t="s">
        <v>58</v>
      </c>
      <c r="C54" s="20" t="s">
        <v>25</v>
      </c>
      <c r="D54" s="31">
        <f>+[1]Chasti!BB115</f>
        <v>9</v>
      </c>
      <c r="E54" s="22"/>
      <c r="F54" s="14"/>
    </row>
    <row r="55" spans="1:6" ht="24.95" customHeight="1">
      <c r="A55" s="10">
        <f t="shared" si="0"/>
        <v>49</v>
      </c>
      <c r="B55" s="28" t="s">
        <v>59</v>
      </c>
      <c r="C55" s="20" t="s">
        <v>25</v>
      </c>
      <c r="D55" s="31">
        <f>+[1]Chasti!BC115</f>
        <v>1</v>
      </c>
      <c r="E55" s="22"/>
      <c r="F55" s="14"/>
    </row>
    <row r="56" spans="1:6" ht="24.95" customHeight="1">
      <c r="A56" s="10">
        <f t="shared" si="0"/>
        <v>50</v>
      </c>
      <c r="B56" s="28" t="s">
        <v>60</v>
      </c>
      <c r="C56" s="20" t="s">
        <v>25</v>
      </c>
      <c r="D56" s="31">
        <f>+[1]Chasti!BD115</f>
        <v>10</v>
      </c>
      <c r="E56" s="22"/>
      <c r="F56" s="14"/>
    </row>
    <row r="57" spans="1:6" ht="24.95" customHeight="1">
      <c r="A57" s="10">
        <f t="shared" si="0"/>
        <v>51</v>
      </c>
      <c r="B57" s="28" t="s">
        <v>61</v>
      </c>
      <c r="C57" s="20" t="s">
        <v>25</v>
      </c>
      <c r="D57" s="31">
        <f>+[1]Chasti!BE115</f>
        <v>4</v>
      </c>
      <c r="E57" s="22"/>
      <c r="F57" s="14"/>
    </row>
    <row r="58" spans="1:6" ht="24.95" customHeight="1">
      <c r="A58" s="10">
        <f t="shared" si="0"/>
        <v>52</v>
      </c>
      <c r="B58" s="28" t="s">
        <v>62</v>
      </c>
      <c r="C58" s="20" t="s">
        <v>25</v>
      </c>
      <c r="D58" s="31">
        <f>+[1]Chasti!BF115</f>
        <v>4</v>
      </c>
      <c r="E58" s="22"/>
      <c r="F58" s="14"/>
    </row>
    <row r="59" spans="1:6" ht="24.95" customHeight="1">
      <c r="A59" s="10">
        <f t="shared" si="0"/>
        <v>53</v>
      </c>
      <c r="B59" s="28" t="s">
        <v>63</v>
      </c>
      <c r="C59" s="20" t="s">
        <v>25</v>
      </c>
      <c r="D59" s="31">
        <f>+[1]Chasti!BG115</f>
        <v>14</v>
      </c>
      <c r="E59" s="22"/>
      <c r="F59" s="14"/>
    </row>
    <row r="60" spans="1:6" ht="24.95" customHeight="1">
      <c r="A60" s="10">
        <f t="shared" si="0"/>
        <v>54</v>
      </c>
      <c r="B60" s="28" t="s">
        <v>64</v>
      </c>
      <c r="C60" s="20" t="s">
        <v>25</v>
      </c>
      <c r="D60" s="31">
        <f>+[1]Chasti!BH115</f>
        <v>6</v>
      </c>
      <c r="E60" s="22"/>
      <c r="F60" s="14"/>
    </row>
    <row r="61" spans="1:6" ht="24.95" customHeight="1">
      <c r="A61" s="10">
        <f t="shared" si="0"/>
        <v>55</v>
      </c>
      <c r="B61" s="28" t="s">
        <v>65</v>
      </c>
      <c r="C61" s="20" t="s">
        <v>25</v>
      </c>
      <c r="D61" s="31">
        <f>+[1]Chasti!BI115</f>
        <v>8</v>
      </c>
      <c r="E61" s="22"/>
      <c r="F61" s="14"/>
    </row>
    <row r="62" spans="1:6" ht="24.95" customHeight="1">
      <c r="A62" s="10">
        <f t="shared" si="0"/>
        <v>56</v>
      </c>
      <c r="B62" s="28" t="s">
        <v>66</v>
      </c>
      <c r="C62" s="20" t="s">
        <v>8</v>
      </c>
      <c r="D62" s="40">
        <f>SUM(D12:D17)-D15</f>
        <v>1799.0999999999997</v>
      </c>
      <c r="E62" s="22"/>
      <c r="F62" s="14"/>
    </row>
    <row r="63" spans="1:6" ht="24.95" customHeight="1">
      <c r="A63" s="10">
        <f t="shared" si="0"/>
        <v>57</v>
      </c>
      <c r="B63" s="28" t="s">
        <v>67</v>
      </c>
      <c r="C63" s="20" t="s">
        <v>8</v>
      </c>
      <c r="D63" s="40">
        <f>+D62</f>
        <v>1799.0999999999997</v>
      </c>
      <c r="E63" s="22"/>
      <c r="F63" s="14"/>
    </row>
    <row r="64" spans="1:6" ht="24.95" customHeight="1">
      <c r="A64" s="10">
        <f t="shared" si="0"/>
        <v>58</v>
      </c>
      <c r="B64" s="29" t="s">
        <v>68</v>
      </c>
      <c r="C64" s="10" t="s">
        <v>25</v>
      </c>
      <c r="D64" s="31">
        <v>5</v>
      </c>
      <c r="E64" s="22"/>
      <c r="F64" s="14"/>
    </row>
    <row r="65" spans="1:6" ht="24.95" customHeight="1">
      <c r="A65" s="10">
        <f t="shared" si="0"/>
        <v>59</v>
      </c>
      <c r="B65" s="29" t="s">
        <v>69</v>
      </c>
      <c r="C65" s="10" t="s">
        <v>25</v>
      </c>
      <c r="D65" s="31">
        <v>22</v>
      </c>
      <c r="E65" s="22"/>
      <c r="F65" s="14"/>
    </row>
    <row r="66" spans="1:6" ht="24.95" customHeight="1">
      <c r="A66" s="10">
        <f t="shared" si="0"/>
        <v>60</v>
      </c>
      <c r="B66" s="29" t="s">
        <v>70</v>
      </c>
      <c r="C66" s="10" t="s">
        <v>25</v>
      </c>
      <c r="D66" s="31">
        <v>6</v>
      </c>
      <c r="E66" s="22"/>
      <c r="F66" s="14"/>
    </row>
    <row r="67" spans="1:6" ht="24.95" customHeight="1">
      <c r="A67" s="10">
        <f t="shared" si="0"/>
        <v>61</v>
      </c>
      <c r="B67" s="29" t="s">
        <v>71</v>
      </c>
      <c r="C67" s="10" t="s">
        <v>25</v>
      </c>
      <c r="D67" s="31">
        <v>14</v>
      </c>
      <c r="E67" s="22"/>
      <c r="F67" s="14"/>
    </row>
    <row r="68" spans="1:6" ht="24.95" customHeight="1">
      <c r="A68" s="10">
        <f t="shared" si="0"/>
        <v>62</v>
      </c>
      <c r="B68" s="28" t="s">
        <v>72</v>
      </c>
      <c r="C68" s="10" t="s">
        <v>25</v>
      </c>
      <c r="D68" s="31">
        <v>20</v>
      </c>
      <c r="E68" s="22"/>
      <c r="F68" s="14"/>
    </row>
    <row r="69" spans="1:6" ht="24.95" customHeight="1">
      <c r="A69" s="10"/>
      <c r="B69" s="28" t="s">
        <v>73</v>
      </c>
      <c r="C69" s="10" t="s">
        <v>8</v>
      </c>
      <c r="D69" s="41"/>
      <c r="E69" s="22"/>
      <c r="F69" s="14"/>
    </row>
    <row r="70" spans="1:6" ht="24.95" customHeight="1">
      <c r="A70" s="10">
        <f>1+A68</f>
        <v>63</v>
      </c>
      <c r="B70" s="28" t="s">
        <v>93</v>
      </c>
      <c r="C70" s="10" t="s">
        <v>8</v>
      </c>
      <c r="D70" s="31">
        <f>+[1]Uchastaci!BA108</f>
        <v>33</v>
      </c>
      <c r="E70" s="22"/>
      <c r="F70" s="14"/>
    </row>
    <row r="71" spans="1:6" ht="24.95" customHeight="1">
      <c r="A71" s="10">
        <f t="shared" si="0"/>
        <v>64</v>
      </c>
      <c r="B71" s="28" t="s">
        <v>94</v>
      </c>
      <c r="C71" s="10" t="s">
        <v>8</v>
      </c>
      <c r="D71" s="31">
        <f>+[1]Uchastaci!BD108</f>
        <v>55</v>
      </c>
      <c r="E71" s="22"/>
      <c r="F71" s="14"/>
    </row>
    <row r="72" spans="1:6" ht="24.95" customHeight="1">
      <c r="A72" s="10">
        <f>1+A71</f>
        <v>65</v>
      </c>
      <c r="B72" s="30" t="s">
        <v>92</v>
      </c>
      <c r="C72" s="10" t="s">
        <v>8</v>
      </c>
      <c r="D72" s="31">
        <f>+D15</f>
        <v>250.8</v>
      </c>
      <c r="E72" s="22"/>
      <c r="F72" s="14"/>
    </row>
    <row r="73" spans="1:6" ht="24.95" customHeight="1">
      <c r="A73" s="10">
        <v>66</v>
      </c>
      <c r="B73" s="30" t="s">
        <v>74</v>
      </c>
      <c r="C73" s="10" t="s">
        <v>8</v>
      </c>
      <c r="D73" s="31">
        <v>253</v>
      </c>
      <c r="E73" s="22"/>
      <c r="F73" s="14"/>
    </row>
    <row r="74" spans="1:6" ht="24.95" customHeight="1">
      <c r="A74" s="10">
        <v>67</v>
      </c>
      <c r="B74" s="30" t="s">
        <v>75</v>
      </c>
      <c r="C74" s="10" t="s">
        <v>12</v>
      </c>
      <c r="D74" s="31">
        <v>3</v>
      </c>
      <c r="E74" s="22"/>
      <c r="F74" s="14"/>
    </row>
    <row r="75" spans="1:6" ht="24.95" customHeight="1">
      <c r="A75" s="10">
        <v>68</v>
      </c>
      <c r="B75" s="30" t="s">
        <v>76</v>
      </c>
      <c r="C75" s="10" t="s">
        <v>12</v>
      </c>
      <c r="D75" s="31">
        <v>15</v>
      </c>
      <c r="E75" s="22"/>
      <c r="F75" s="14"/>
    </row>
    <row r="76" spans="1:6" ht="24.95" customHeight="1">
      <c r="A76" s="10">
        <v>69</v>
      </c>
      <c r="B76" s="30" t="s">
        <v>77</v>
      </c>
      <c r="C76" s="10" t="s">
        <v>12</v>
      </c>
      <c r="D76" s="31">
        <v>3</v>
      </c>
      <c r="E76" s="22"/>
      <c r="F76" s="14"/>
    </row>
    <row r="77" spans="1:6" ht="24.95" customHeight="1">
      <c r="A77" s="10">
        <v>70</v>
      </c>
      <c r="B77" s="30" t="s">
        <v>78</v>
      </c>
      <c r="C77" s="10" t="s">
        <v>8</v>
      </c>
      <c r="D77" s="31">
        <v>250.8</v>
      </c>
      <c r="E77" s="22"/>
      <c r="F77" s="14"/>
    </row>
    <row r="78" spans="1:6" ht="24.95" customHeight="1">
      <c r="A78" s="10">
        <v>71</v>
      </c>
      <c r="B78" s="28" t="s">
        <v>79</v>
      </c>
      <c r="C78" s="20" t="s">
        <v>80</v>
      </c>
      <c r="D78" s="31">
        <f>D7/2*0.6*1.1</f>
        <v>1085.7</v>
      </c>
      <c r="E78" s="22"/>
      <c r="F78" s="14"/>
    </row>
    <row r="79" spans="1:6" ht="24.95" customHeight="1">
      <c r="A79" s="10">
        <f t="shared" ref="A79:A85" si="1">1+A78</f>
        <v>72</v>
      </c>
      <c r="B79" s="32" t="s">
        <v>81</v>
      </c>
      <c r="C79" s="23" t="s">
        <v>82</v>
      </c>
      <c r="D79" s="40">
        <v>5</v>
      </c>
      <c r="E79" s="26"/>
      <c r="F79" s="14"/>
    </row>
    <row r="80" spans="1:6" ht="24.95" customHeight="1">
      <c r="A80" s="10">
        <f t="shared" si="1"/>
        <v>73</v>
      </c>
      <c r="B80" s="33" t="s">
        <v>83</v>
      </c>
      <c r="C80" s="34" t="s">
        <v>25</v>
      </c>
      <c r="D80" s="40">
        <v>5</v>
      </c>
      <c r="E80" s="26"/>
      <c r="F80" s="14"/>
    </row>
    <row r="81" spans="1:6" ht="24.95" customHeight="1">
      <c r="A81" s="10">
        <f t="shared" si="1"/>
        <v>74</v>
      </c>
      <c r="B81" s="30" t="s">
        <v>84</v>
      </c>
      <c r="C81" s="34" t="s">
        <v>25</v>
      </c>
      <c r="D81" s="31">
        <v>2</v>
      </c>
      <c r="E81" s="22"/>
      <c r="F81" s="14"/>
    </row>
    <row r="82" spans="1:6" ht="24.95" customHeight="1">
      <c r="A82" s="10">
        <f t="shared" si="1"/>
        <v>75</v>
      </c>
      <c r="B82" s="28" t="s">
        <v>85</v>
      </c>
      <c r="C82" s="35" t="s">
        <v>25</v>
      </c>
      <c r="D82" s="31">
        <v>18</v>
      </c>
      <c r="E82" s="22"/>
      <c r="F82" s="14"/>
    </row>
    <row r="83" spans="1:6" ht="24.95" customHeight="1">
      <c r="A83" s="10">
        <f t="shared" si="1"/>
        <v>76</v>
      </c>
      <c r="B83" s="29" t="s">
        <v>95</v>
      </c>
      <c r="C83" s="35" t="s">
        <v>8</v>
      </c>
      <c r="D83" s="31">
        <f>SUM(D12:D17)</f>
        <v>2049.8999999999996</v>
      </c>
      <c r="E83" s="22"/>
      <c r="F83" s="14"/>
    </row>
    <row r="84" spans="1:6" ht="24.95" customHeight="1">
      <c r="A84" s="10">
        <f t="shared" si="1"/>
        <v>77</v>
      </c>
      <c r="B84" s="36" t="s">
        <v>86</v>
      </c>
      <c r="C84" s="10" t="s">
        <v>25</v>
      </c>
      <c r="D84" s="31">
        <v>1</v>
      </c>
      <c r="E84" s="22"/>
      <c r="F84" s="14"/>
    </row>
    <row r="85" spans="1:6" ht="24.95" customHeight="1">
      <c r="A85" s="10">
        <f t="shared" si="1"/>
        <v>78</v>
      </c>
      <c r="B85" s="36" t="s">
        <v>87</v>
      </c>
      <c r="C85" s="37" t="s">
        <v>10</v>
      </c>
      <c r="D85" s="31">
        <v>2053</v>
      </c>
      <c r="E85" s="11"/>
      <c r="F85" s="14"/>
    </row>
    <row r="86" spans="1:6" ht="24.95" customHeight="1">
      <c r="A86" s="10"/>
      <c r="B86" s="13" t="s">
        <v>88</v>
      </c>
      <c r="C86" s="10"/>
      <c r="D86" s="21"/>
      <c r="E86" s="22"/>
      <c r="F86" s="38"/>
    </row>
    <row r="87" spans="1:6" ht="24.95" customHeight="1">
      <c r="A87" s="10"/>
      <c r="B87" s="13" t="s">
        <v>91</v>
      </c>
      <c r="C87" s="10" t="s">
        <v>89</v>
      </c>
      <c r="D87" s="39">
        <v>0.05</v>
      </c>
      <c r="E87" s="22"/>
      <c r="F87" s="14"/>
    </row>
    <row r="88" spans="1:6" ht="24.95" customHeight="1">
      <c r="A88" s="10"/>
      <c r="B88" s="13" t="s">
        <v>90</v>
      </c>
      <c r="C88" s="10"/>
      <c r="D88" s="21"/>
      <c r="E88" s="22"/>
      <c r="F88" s="14"/>
    </row>
  </sheetData>
  <mergeCells count="2">
    <mergeCell ref="A1:F1"/>
    <mergeCell ref="A3:F3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ДИМИТЪР ЗАЙКОВ</dc:creator>
  <cp:lastModifiedBy>Spas Vuchev</cp:lastModifiedBy>
  <cp:lastPrinted>2017-06-22T13:44:36Z</cp:lastPrinted>
  <dcterms:created xsi:type="dcterms:W3CDTF">2017-06-22T13:24:16Z</dcterms:created>
  <dcterms:modified xsi:type="dcterms:W3CDTF">2017-08-07T07:49:22Z</dcterms:modified>
</cp:coreProperties>
</file>