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440" windowHeight="7995"/>
  </bookViews>
  <sheets>
    <sheet name="КСС_първи етап_17 км" sheetId="6" r:id="rId1"/>
  </sheets>
  <definedNames>
    <definedName name="_xlnm.Print_Area" localSheetId="0">'КСС_първи етап_17 км'!$A$1:$F$162</definedName>
  </definedNames>
  <calcPr calcId="124519"/>
</workbook>
</file>

<file path=xl/calcChain.xml><?xml version="1.0" encoding="utf-8"?>
<calcChain xmlns="http://schemas.openxmlformats.org/spreadsheetml/2006/main">
  <c r="D85" i="6"/>
  <c r="D89"/>
  <c r="D88"/>
  <c r="D87"/>
  <c r="D86"/>
  <c r="D80"/>
  <c r="D81"/>
  <c r="D83"/>
  <c r="D82"/>
  <c r="D78"/>
  <c r="D77"/>
  <c r="D75"/>
  <c r="D71"/>
  <c r="D70"/>
  <c r="D73"/>
  <c r="D72"/>
  <c r="D68"/>
  <c r="D67"/>
  <c r="D66"/>
  <c r="D65"/>
  <c r="D62"/>
  <c r="D56"/>
  <c r="D55"/>
  <c r="D51"/>
  <c r="D46"/>
  <c r="D44"/>
  <c r="D40"/>
  <c r="D36"/>
  <c r="D32"/>
</calcChain>
</file>

<file path=xl/sharedStrings.xml><?xml version="1.0" encoding="utf-8"?>
<sst xmlns="http://schemas.openxmlformats.org/spreadsheetml/2006/main" count="279" uniqueCount="124">
  <si>
    <t>бр.</t>
  </si>
  <si>
    <t>m</t>
  </si>
  <si>
    <t>№</t>
  </si>
  <si>
    <t>Изравнителен слой среднозърнест пясък</t>
  </si>
  <si>
    <t>Среднозърнест пясък - допълнителен мразоустойчив слой</t>
  </si>
  <si>
    <t>Трошен камък фракция 40-120 мм (положен по метода на заклинването)</t>
  </si>
  <si>
    <t>Битум - деформационни фуги</t>
  </si>
  <si>
    <t>Циментопясъчен разтвор - деформационни фуги</t>
  </si>
  <si>
    <t>Геотекстил</t>
  </si>
  <si>
    <t>Геомрежа</t>
  </si>
  <si>
    <t>Трошен камък - трамбован, фракция 20-40 mm</t>
  </si>
  <si>
    <t>Допълнителен изкоп под колекторите за изграждане на фундаментите</t>
  </si>
  <si>
    <t>Кофраж</t>
  </si>
  <si>
    <t>Бетон C25/30 - за плочи</t>
  </si>
  <si>
    <t>Бетон C20/25 с/у - подложен</t>
  </si>
  <si>
    <t>Бетонна настилка</t>
  </si>
  <si>
    <t>Стомана В500В</t>
  </si>
  <si>
    <t>kg</t>
  </si>
  <si>
    <t>Подпорна стена (за първи етап L = 250 m)</t>
  </si>
  <si>
    <t>Количества за тяло шахта КШ-права - 12 бр.</t>
  </si>
  <si>
    <t>Количества за тяло шахта КШ-ъглова - 4 бр.</t>
  </si>
  <si>
    <t>Количества за тяло шахта КШ-Т-образна - 2 бр.</t>
  </si>
  <si>
    <t>Количества за капак шахта - 18 бр.</t>
  </si>
  <si>
    <t>Количества за фундамент под шахта - 18 бр.</t>
  </si>
  <si>
    <t>Допълнителен изкоп</t>
  </si>
  <si>
    <t>Трошен камък фракция 20-40 мм, трамбован</t>
  </si>
  <si>
    <t>Пясъчни пилоти - 257 бр.</t>
  </si>
  <si>
    <t>Доставка, полагане, подравняване и уплътняване на баластра за работна площадка за направа на пясъчните пилоти</t>
  </si>
  <si>
    <t>Изкопни работи за вертикална планировка</t>
  </si>
  <si>
    <t>Изкопи за пилоти (10 къб.м за един бр.)</t>
  </si>
  <si>
    <t>Пясък средно или едрозърнест - за пилоти (12 куб.м за един бр.)</t>
  </si>
  <si>
    <t>Допълнителни количества -  фундаменти под отводнителни елементи*</t>
  </si>
  <si>
    <t>Шахти за ел. инсталация**</t>
  </si>
  <si>
    <t>Количества за капак шахта РШ - 9 бр.</t>
  </si>
  <si>
    <t>Стомана клас А-I</t>
  </si>
  <si>
    <t>Стомана клас А-III</t>
  </si>
  <si>
    <t>Бетон C25/30</t>
  </si>
  <si>
    <t>Пясък</t>
  </si>
  <si>
    <t>Допълнителен изкоп под РШ</t>
  </si>
  <si>
    <t>Количества за капак РШ 2</t>
  </si>
  <si>
    <t xml:space="preserve">Количества за тяло  РШ 2 </t>
  </si>
  <si>
    <t>Мобилизация</t>
  </si>
  <si>
    <t>Демобилизация</t>
  </si>
  <si>
    <t>Проучване, трасиране, разкриване и временно укрепване на подземни проводи</t>
  </si>
  <si>
    <t>Обезопасяване на строежа в съответствие с ПБЗ (пожарогасене, първа помощ, безопасност на труда и др.)</t>
  </si>
  <si>
    <t>Временни пътища и подходи в съотв. с РПОИС</t>
  </si>
  <si>
    <t>Направа на хидравлично изпитване на отводнителната система</t>
  </si>
  <si>
    <t>Направа на опитен полигон за определяне на оптималните параметри за уплътняване на земната основа</t>
  </si>
  <si>
    <t>Направа на опитен полигон за определяне на оптималните параметри за уплътняване на насипите</t>
  </si>
  <si>
    <t>Направа на опитен полигон за експериментално изпълнение на пясъчните пилоти</t>
  </si>
  <si>
    <t>Присъединяване към същ.канализация в РШ</t>
  </si>
  <si>
    <t>Почистване на строителната площадка</t>
  </si>
  <si>
    <t>Допълнителни количества за фундиране за 10 бр. РШ - етап 1</t>
  </si>
  <si>
    <t>Ед.мярка</t>
  </si>
  <si>
    <t>К-во</t>
  </si>
  <si>
    <t>Ед.цена</t>
  </si>
  <si>
    <t>Стойност</t>
  </si>
  <si>
    <r>
      <t>m</t>
    </r>
    <r>
      <rPr>
        <vertAlign val="superscript"/>
        <sz val="10"/>
        <color indexed="8"/>
        <rFont val="Arial"/>
        <family val="2"/>
        <charset val="204"/>
      </rPr>
      <t>3</t>
    </r>
  </si>
  <si>
    <r>
      <t>m</t>
    </r>
    <r>
      <rPr>
        <vertAlign val="superscript"/>
        <sz val="10"/>
        <color indexed="8"/>
        <rFont val="Arial"/>
        <family val="2"/>
        <charset val="204"/>
      </rPr>
      <t>2</t>
    </r>
  </si>
  <si>
    <t>Количества за тяло шахта РШ тип А - 2 бр.</t>
  </si>
  <si>
    <t>Количества за тяло шахта РШ тип B - 2 бр.</t>
  </si>
  <si>
    <t>Количества за тяло шахта РШ тип C - 2 бр.</t>
  </si>
  <si>
    <t>Количества за тяло шахта РШ тип D - 3 бр.</t>
  </si>
  <si>
    <t>КОЛИЧЕСТВЕНО-СТОЙНОСТНА СМЕТКА</t>
  </si>
  <si>
    <t xml:space="preserve">Наименование </t>
  </si>
  <si>
    <t>ЗЕМНИ и СТРОИТЕЛНИ РАБОТИ</t>
  </si>
  <si>
    <t>Механизиран изкоп Н= 1,50 до 2,00 m на верт. откос с укрепване</t>
  </si>
  <si>
    <t>Укрепване на верт. изкоп неплътно по участъци</t>
  </si>
  <si>
    <t>Ръчен изкоп</t>
  </si>
  <si>
    <t xml:space="preserve">Прехвърляне ръчно, товарене механизирано и превоз на изкопани разбухнати  земни маси на депо - разстояние до 5,0 km </t>
  </si>
  <si>
    <t>Оформяне на подравнено пясъчно легло 10 сm</t>
  </si>
  <si>
    <t>Фиксиране на тръби и муфи с бетон В15</t>
  </si>
  <si>
    <t>Обратно засипване с пясък над тръби</t>
  </si>
  <si>
    <r>
      <rPr>
        <sz val="10"/>
        <color indexed="8"/>
        <rFont val="Arial"/>
        <family val="2"/>
        <charset val="204"/>
      </rPr>
      <t xml:space="preserve">Валиран на пластове насип от трошен камък </t>
    </r>
    <r>
      <rPr>
        <sz val="10"/>
        <color indexed="8"/>
        <rFont val="Arial"/>
        <family val="2"/>
        <charset val="204"/>
      </rPr>
      <t>фр.20-40</t>
    </r>
  </si>
  <si>
    <t xml:space="preserve">Изграждане на ревизионна шахта до 2,0 m СБ монолитна </t>
  </si>
  <si>
    <t xml:space="preserve">Монтаж и подравняване на покривен елемент СБ с капак </t>
  </si>
  <si>
    <t xml:space="preserve">Монтаж и изпитване на канализация СБ ø900-1000 в изкоп </t>
  </si>
  <si>
    <t xml:space="preserve">Монтаж и изпитване на линейни отводнителни елементи </t>
  </si>
  <si>
    <t>Монтаж и ревизионен елемент на линейни отводнители</t>
  </si>
  <si>
    <t>Изграждане на авариен преливник 50/100 cm в стената</t>
  </si>
  <si>
    <t>Присъединяване към същ. канализация в РШ</t>
  </si>
  <si>
    <t>ДОСТАВКИ НА МАТЕРИАЛИ</t>
  </si>
  <si>
    <t>Кан. тръби напрегнати СБ ø900 с муфи L= 2,5 m всяка</t>
  </si>
  <si>
    <t>Кан. тръби напрегнати СБ ø1000 с муфи L= 2,5 m всяка</t>
  </si>
  <si>
    <t>Ревизионен елемент на линейни отводнители</t>
  </si>
  <si>
    <t>Бетон B30</t>
  </si>
  <si>
    <r>
      <t>m</t>
    </r>
    <r>
      <rPr>
        <vertAlign val="superscript"/>
        <sz val="10"/>
        <color indexed="8"/>
        <rFont val="Arial"/>
        <family val="2"/>
        <charset val="204"/>
      </rPr>
      <t>3</t>
    </r>
  </si>
  <si>
    <t>Армировъчна стомана АI</t>
  </si>
  <si>
    <t>Армировъчна стомана АII</t>
  </si>
  <si>
    <t>Обект: "РЕМОНТ НАСТИЛКИ В ТИЛА НА 17 К. М. / С ПРИБЛИЗИТЕЛНА ПЛОЩ 50 000 КВ.М. / ПРИСТАНИЩЕ ВАРНА ЗАПАД – ПЪРВИ ЕТАП”</t>
  </si>
  <si>
    <t>I.</t>
  </si>
  <si>
    <t xml:space="preserve">ЧАСТ ХТС </t>
  </si>
  <si>
    <t>Шахти РШ</t>
  </si>
  <si>
    <t>III.</t>
  </si>
  <si>
    <t>ЧАСТ ВИК</t>
  </si>
  <si>
    <t>Вертикална планировка</t>
  </si>
  <si>
    <t>ЧАСТ ХТС:</t>
  </si>
  <si>
    <t>ЧАСТ ВИК:</t>
  </si>
  <si>
    <t>Тръбна канална мрежа</t>
  </si>
  <si>
    <t>Направа и м-ж на PVC тръбна мрежа с 8хØ140х4.1 и 4хØ75х3.6 в бетон</t>
  </si>
  <si>
    <t>м</t>
  </si>
  <si>
    <t>Направа и м-ж на PVC тръбна мрежа с 4хØ140х4.1 и 2хØ75х3.6 в бетон</t>
  </si>
  <si>
    <t>Направа и м-ж на Fe тръбна мрежа с 8хØ140х4.1 и 4хØ75х3.6 сондаж</t>
  </si>
  <si>
    <t>Направа, м-ж и изпитване на заземление на Fe тръби</t>
  </si>
  <si>
    <t>Прожекторни мачти</t>
  </si>
  <si>
    <t>Направа, м-ж и изпитване на заземление на ЖР стълб</t>
  </si>
  <si>
    <t>Кабелни линии н.н.</t>
  </si>
  <si>
    <t>Д-ка и м-ж на кабел NAYY 3x95+50 mm²</t>
  </si>
  <si>
    <t>Направа и монтаж на съединителна муфа</t>
  </si>
  <si>
    <t>бр</t>
  </si>
  <si>
    <t>Свързване и маркиране на кабели</t>
  </si>
  <si>
    <t>Табло за управление</t>
  </si>
  <si>
    <t>Д-ка и м-ж на табло за управление на осветление ОМ</t>
  </si>
  <si>
    <t>Направа, м-ж и изпитване на заземление на табло</t>
  </si>
  <si>
    <t>ЧАСТ ЕЛ</t>
  </si>
  <si>
    <t>IV.</t>
  </si>
  <si>
    <t>ЧАСТ ЕЛ:</t>
  </si>
  <si>
    <t>Линейни отводнителни елементи Recyfix Hicap F 150 или еквивалент</t>
  </si>
  <si>
    <t>Линейни отводнителни елементи Recyfix Hicap F 200 или еквивалент</t>
  </si>
  <si>
    <t>Линейни отводнителни елементи Recyfix Hicap F 300 или еквивалент</t>
  </si>
  <si>
    <t>СУМА БЕЗ ДДС:</t>
  </si>
  <si>
    <t>Непредвидени 10%:</t>
  </si>
  <si>
    <t>ОБЩА СУМА БЕЗ ДДС:</t>
  </si>
  <si>
    <t>Приложение № 14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</si>
</sst>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vertAlign val="superscript"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0"/>
      <name val="Arial Cyr"/>
      <charset val="204"/>
    </font>
    <font>
      <i/>
      <sz val="12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4" fontId="3" fillId="0" borderId="1" xfId="0" applyNumberFormat="1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right" wrapText="1"/>
    </xf>
    <xf numFmtId="4" fontId="3" fillId="0" borderId="1" xfId="0" applyNumberFormat="1" applyFont="1" applyFill="1" applyBorder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0" xfId="0" applyNumberFormat="1" applyFont="1" applyAlignment="1">
      <alignment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9" fillId="0" borderId="0" xfId="0" applyFont="1"/>
    <xf numFmtId="0" fontId="4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4" fontId="3" fillId="0" borderId="1" xfId="0" applyNumberFormat="1" applyFont="1" applyFill="1" applyBorder="1" applyAlignment="1">
      <alignment horizontal="right" wrapText="1"/>
    </xf>
    <xf numFmtId="0" fontId="3" fillId="0" borderId="0" xfId="0" applyFont="1" applyFill="1"/>
    <xf numFmtId="0" fontId="4" fillId="0" borderId="1" xfId="0" applyFont="1" applyFill="1" applyBorder="1" applyAlignment="1">
      <alignment horizontal="left"/>
    </xf>
    <xf numFmtId="0" fontId="4" fillId="0" borderId="2" xfId="0" applyFont="1" applyBorder="1" applyAlignment="1"/>
    <xf numFmtId="0" fontId="4" fillId="0" borderId="3" xfId="0" applyFont="1" applyBorder="1" applyAlignment="1"/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4" fontId="7" fillId="0" borderId="1" xfId="0" applyNumberFormat="1" applyFont="1" applyBorder="1" applyAlignment="1">
      <alignment horizontal="center"/>
    </xf>
    <xf numFmtId="4" fontId="15" fillId="0" borderId="0" xfId="0" applyNumberFormat="1" applyFont="1"/>
    <xf numFmtId="0" fontId="4" fillId="0" borderId="0" xfId="0" applyFont="1" applyBorder="1" applyAlignment="1">
      <alignment horizontal="right" wrapText="1"/>
    </xf>
    <xf numFmtId="4" fontId="4" fillId="0" borderId="0" xfId="0" applyNumberFormat="1" applyFont="1" applyBorder="1"/>
    <xf numFmtId="0" fontId="4" fillId="0" borderId="4" xfId="0" applyFont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4" fontId="6" fillId="0" borderId="1" xfId="0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left"/>
    </xf>
    <xf numFmtId="0" fontId="3" fillId="0" borderId="6" xfId="0" applyFont="1" applyBorder="1"/>
    <xf numFmtId="0" fontId="3" fillId="0" borderId="7" xfId="0" applyFont="1" applyBorder="1"/>
    <xf numFmtId="0" fontId="3" fillId="0" borderId="6" xfId="0" applyFont="1" applyBorder="1" applyAlignment="1">
      <alignment horizontal="center"/>
    </xf>
    <xf numFmtId="4" fontId="3" fillId="0" borderId="7" xfId="0" applyNumberFormat="1" applyFont="1" applyBorder="1" applyAlignment="1">
      <alignment horizontal="right"/>
    </xf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 wrapText="1"/>
    </xf>
    <xf numFmtId="4" fontId="3" fillId="0" borderId="7" xfId="0" applyNumberFormat="1" applyFont="1" applyFill="1" applyBorder="1" applyAlignment="1">
      <alignment horizontal="right"/>
    </xf>
    <xf numFmtId="0" fontId="3" fillId="0" borderId="6" xfId="0" applyFont="1" applyBorder="1" applyAlignment="1">
      <alignment horizontal="center" wrapText="1"/>
    </xf>
    <xf numFmtId="4" fontId="4" fillId="0" borderId="7" xfId="0" applyNumberFormat="1" applyFont="1" applyBorder="1"/>
    <xf numFmtId="0" fontId="4" fillId="0" borderId="8" xfId="0" applyFont="1" applyBorder="1"/>
    <xf numFmtId="0" fontId="3" fillId="0" borderId="0" xfId="0" applyFont="1" applyBorder="1"/>
    <xf numFmtId="4" fontId="4" fillId="0" borderId="9" xfId="0" applyNumberFormat="1" applyFont="1" applyBorder="1"/>
    <xf numFmtId="4" fontId="3" fillId="0" borderId="7" xfId="0" applyNumberFormat="1" applyFont="1" applyBorder="1"/>
    <xf numFmtId="0" fontId="4" fillId="0" borderId="10" xfId="0" applyFont="1" applyBorder="1" applyAlignment="1">
      <alignment horizontal="right" wrapText="1"/>
    </xf>
    <xf numFmtId="0" fontId="11" fillId="0" borderId="6" xfId="0" applyFont="1" applyBorder="1" applyAlignment="1">
      <alignment horizontal="right" vertical="top"/>
    </xf>
    <xf numFmtId="0" fontId="11" fillId="0" borderId="7" xfId="0" applyFont="1" applyBorder="1" applyAlignment="1">
      <alignment horizontal="center"/>
    </xf>
    <xf numFmtId="0" fontId="7" fillId="0" borderId="6" xfId="0" applyFont="1" applyBorder="1" applyAlignment="1">
      <alignment horizontal="left" wrapText="1"/>
    </xf>
    <xf numFmtId="4" fontId="7" fillId="0" borderId="7" xfId="0" applyNumberFormat="1" applyFont="1" applyBorder="1" applyAlignment="1">
      <alignment horizontal="right"/>
    </xf>
    <xf numFmtId="0" fontId="11" fillId="0" borderId="6" xfId="0" applyFont="1" applyBorder="1" applyAlignment="1">
      <alignment horizontal="center"/>
    </xf>
    <xf numFmtId="0" fontId="12" fillId="0" borderId="6" xfId="0" applyFont="1" applyBorder="1" applyAlignment="1">
      <alignment horizontal="right" vertical="top" wrapText="1"/>
    </xf>
    <xf numFmtId="0" fontId="12" fillId="0" borderId="7" xfId="0" applyFont="1" applyBorder="1" applyAlignment="1">
      <alignment horizontal="center"/>
    </xf>
    <xf numFmtId="4" fontId="4" fillId="0" borderId="11" xfId="0" applyNumberFormat="1" applyFont="1" applyBorder="1"/>
    <xf numFmtId="0" fontId="4" fillId="2" borderId="8" xfId="0" applyFont="1" applyFill="1" applyBorder="1" applyAlignment="1">
      <alignment horizontal="right"/>
    </xf>
    <xf numFmtId="0" fontId="4" fillId="2" borderId="12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10" fillId="0" borderId="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10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0" fontId="16" fillId="0" borderId="0" xfId="0" applyFont="1"/>
    <xf numFmtId="0" fontId="4" fillId="0" borderId="16" xfId="0" applyFont="1" applyBorder="1" applyAlignment="1">
      <alignment horizontal="right" wrapText="1"/>
    </xf>
    <xf numFmtId="0" fontId="4" fillId="0" borderId="17" xfId="0" applyFont="1" applyBorder="1" applyAlignment="1">
      <alignment horizontal="right" wrapText="1"/>
    </xf>
    <xf numFmtId="0" fontId="4" fillId="0" borderId="18" xfId="0" applyFont="1" applyBorder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162"/>
  <sheetViews>
    <sheetView tabSelected="1" workbookViewId="0">
      <selection activeCell="I8" sqref="I8"/>
    </sheetView>
  </sheetViews>
  <sheetFormatPr defaultRowHeight="12.75"/>
  <cols>
    <col min="1" max="1" width="3.85546875" style="3" bestFit="1" customWidth="1"/>
    <col min="2" max="2" width="81.7109375" style="20" customWidth="1"/>
    <col min="3" max="3" width="10.42578125" style="21" customWidth="1"/>
    <col min="4" max="4" width="10.140625" style="3" bestFit="1" customWidth="1"/>
    <col min="5" max="5" width="10.7109375" style="3" customWidth="1"/>
    <col min="6" max="6" width="13.85546875" style="3" customWidth="1"/>
    <col min="7" max="7" width="6" style="3" bestFit="1" customWidth="1"/>
    <col min="8" max="13" width="9.140625" style="3"/>
    <col min="14" max="14" width="11.85546875" style="3" customWidth="1"/>
    <col min="15" max="16384" width="9.140625" style="3"/>
  </cols>
  <sheetData>
    <row r="1" spans="1:7" ht="15">
      <c r="B1" s="3"/>
      <c r="C1" s="3"/>
      <c r="E1" s="106" t="s">
        <v>123</v>
      </c>
      <c r="F1" s="106"/>
      <c r="G1" s="2"/>
    </row>
    <row r="2" spans="1:7" ht="20.25">
      <c r="A2" s="99" t="s">
        <v>63</v>
      </c>
      <c r="B2" s="99"/>
      <c r="C2" s="99"/>
      <c r="D2" s="99"/>
      <c r="E2" s="99"/>
      <c r="F2" s="99"/>
      <c r="G2" s="2"/>
    </row>
    <row r="3" spans="1:7">
      <c r="A3" s="24"/>
      <c r="B3" s="24"/>
      <c r="C3" s="24"/>
      <c r="D3" s="24"/>
      <c r="E3" s="24"/>
      <c r="F3" s="24"/>
      <c r="G3" s="2"/>
    </row>
    <row r="4" spans="1:7">
      <c r="A4" s="97" t="s">
        <v>89</v>
      </c>
      <c r="B4" s="97"/>
      <c r="C4" s="97"/>
      <c r="D4" s="97"/>
      <c r="E4" s="97"/>
      <c r="F4" s="97"/>
      <c r="G4" s="2"/>
    </row>
    <row r="5" spans="1:7" ht="13.5" thickBot="1">
      <c r="A5" s="98"/>
      <c r="B5" s="98"/>
      <c r="C5" s="98"/>
      <c r="D5" s="98"/>
      <c r="E5" s="98"/>
      <c r="F5" s="98"/>
      <c r="G5" s="23"/>
    </row>
    <row r="6" spans="1:7" ht="31.5" customHeight="1" thickBot="1">
      <c r="A6" s="89" t="s">
        <v>2</v>
      </c>
      <c r="B6" s="90" t="s">
        <v>64</v>
      </c>
      <c r="C6" s="91" t="s">
        <v>53</v>
      </c>
      <c r="D6" s="91" t="s">
        <v>54</v>
      </c>
      <c r="E6" s="92" t="s">
        <v>55</v>
      </c>
      <c r="F6" s="93" t="s">
        <v>56</v>
      </c>
    </row>
    <row r="7" spans="1:7" ht="15.75" customHeight="1">
      <c r="A7" s="85" t="s">
        <v>90</v>
      </c>
      <c r="B7" s="86" t="s">
        <v>91</v>
      </c>
      <c r="C7" s="87"/>
      <c r="D7" s="87"/>
      <c r="E7" s="87"/>
      <c r="F7" s="88"/>
    </row>
    <row r="8" spans="1:7">
      <c r="A8" s="61"/>
      <c r="B8" s="4" t="s">
        <v>15</v>
      </c>
      <c r="C8" s="4"/>
      <c r="D8" s="4"/>
      <c r="E8" s="5"/>
      <c r="F8" s="62"/>
    </row>
    <row r="9" spans="1:7" ht="14.25">
      <c r="A9" s="63">
        <v>1</v>
      </c>
      <c r="B9" s="7" t="s">
        <v>13</v>
      </c>
      <c r="C9" s="6" t="s">
        <v>57</v>
      </c>
      <c r="D9" s="8">
        <v>3655</v>
      </c>
      <c r="E9" s="8"/>
      <c r="F9" s="64"/>
    </row>
    <row r="10" spans="1:7">
      <c r="A10" s="63">
        <v>16</v>
      </c>
      <c r="B10" s="9" t="s">
        <v>16</v>
      </c>
      <c r="C10" s="6" t="s">
        <v>17</v>
      </c>
      <c r="D10" s="58">
        <v>204000</v>
      </c>
      <c r="E10" s="1"/>
      <c r="F10" s="64"/>
    </row>
    <row r="11" spans="1:7" ht="14.25">
      <c r="A11" s="63">
        <v>2</v>
      </c>
      <c r="B11" s="7" t="s">
        <v>12</v>
      </c>
      <c r="C11" s="6" t="s">
        <v>58</v>
      </c>
      <c r="D11" s="8">
        <v>1922</v>
      </c>
      <c r="E11" s="1"/>
      <c r="F11" s="64"/>
    </row>
    <row r="12" spans="1:7" ht="14.25">
      <c r="A12" s="63">
        <v>3</v>
      </c>
      <c r="B12" s="7" t="s">
        <v>3</v>
      </c>
      <c r="C12" s="6" t="s">
        <v>57</v>
      </c>
      <c r="D12" s="8">
        <v>563</v>
      </c>
      <c r="E12" s="1"/>
      <c r="F12" s="64"/>
    </row>
    <row r="13" spans="1:7" ht="14.25">
      <c r="A13" s="63">
        <v>4</v>
      </c>
      <c r="B13" s="7" t="s">
        <v>5</v>
      </c>
      <c r="C13" s="6" t="s">
        <v>57</v>
      </c>
      <c r="D13" s="8">
        <v>3655</v>
      </c>
      <c r="E13" s="1"/>
      <c r="F13" s="64"/>
    </row>
    <row r="14" spans="1:7" ht="14.25">
      <c r="A14" s="63">
        <v>5</v>
      </c>
      <c r="B14" s="7" t="s">
        <v>4</v>
      </c>
      <c r="C14" s="6" t="s">
        <v>57</v>
      </c>
      <c r="D14" s="8">
        <v>6895</v>
      </c>
      <c r="E14" s="1"/>
      <c r="F14" s="64"/>
    </row>
    <row r="15" spans="1:7" ht="14.25">
      <c r="A15" s="63">
        <v>6</v>
      </c>
      <c r="B15" s="9" t="s">
        <v>6</v>
      </c>
      <c r="C15" s="6" t="s">
        <v>57</v>
      </c>
      <c r="D15" s="8">
        <v>7.3</v>
      </c>
      <c r="E15" s="1"/>
      <c r="F15" s="64"/>
    </row>
    <row r="16" spans="1:7" ht="14.25">
      <c r="A16" s="63">
        <v>7</v>
      </c>
      <c r="B16" s="7" t="s">
        <v>7</v>
      </c>
      <c r="C16" s="6" t="s">
        <v>57</v>
      </c>
      <c r="D16" s="8">
        <v>31</v>
      </c>
      <c r="E16" s="1"/>
      <c r="F16" s="64"/>
    </row>
    <row r="17" spans="1:6">
      <c r="A17" s="61"/>
      <c r="B17" s="10" t="s">
        <v>31</v>
      </c>
      <c r="C17" s="4"/>
      <c r="D17" s="11"/>
      <c r="E17" s="8"/>
      <c r="F17" s="64"/>
    </row>
    <row r="18" spans="1:6" ht="14.25">
      <c r="A18" s="63">
        <v>8</v>
      </c>
      <c r="B18" s="9" t="s">
        <v>8</v>
      </c>
      <c r="C18" s="6" t="s">
        <v>58</v>
      </c>
      <c r="D18" s="8">
        <v>3733</v>
      </c>
      <c r="E18" s="1"/>
      <c r="F18" s="64"/>
    </row>
    <row r="19" spans="1:6" ht="14.25">
      <c r="A19" s="63">
        <v>9</v>
      </c>
      <c r="B19" s="9" t="s">
        <v>9</v>
      </c>
      <c r="C19" s="6" t="s">
        <v>58</v>
      </c>
      <c r="D19" s="8">
        <v>3733</v>
      </c>
      <c r="E19" s="1"/>
      <c r="F19" s="64"/>
    </row>
    <row r="20" spans="1:6" ht="14.25">
      <c r="A20" s="63">
        <v>10</v>
      </c>
      <c r="B20" s="9" t="s">
        <v>14</v>
      </c>
      <c r="C20" s="6" t="s">
        <v>57</v>
      </c>
      <c r="D20" s="8">
        <v>153</v>
      </c>
      <c r="E20" s="1"/>
      <c r="F20" s="64"/>
    </row>
    <row r="21" spans="1:6" ht="14.25">
      <c r="A21" s="63">
        <v>11</v>
      </c>
      <c r="B21" s="9" t="s">
        <v>10</v>
      </c>
      <c r="C21" s="6" t="s">
        <v>57</v>
      </c>
      <c r="D21" s="8">
        <v>476</v>
      </c>
      <c r="E21" s="1"/>
      <c r="F21" s="64"/>
    </row>
    <row r="22" spans="1:6" ht="14.25">
      <c r="A22" s="63">
        <v>12</v>
      </c>
      <c r="B22" s="7" t="s">
        <v>11</v>
      </c>
      <c r="C22" s="6" t="s">
        <v>57</v>
      </c>
      <c r="D22" s="8">
        <v>1209</v>
      </c>
      <c r="E22" s="1"/>
      <c r="F22" s="64"/>
    </row>
    <row r="23" spans="1:6" ht="14.25">
      <c r="A23" s="63">
        <v>13</v>
      </c>
      <c r="B23" s="9" t="s">
        <v>12</v>
      </c>
      <c r="C23" s="6" t="s">
        <v>58</v>
      </c>
      <c r="D23" s="8">
        <v>1556</v>
      </c>
      <c r="E23" s="1"/>
      <c r="F23" s="64"/>
    </row>
    <row r="24" spans="1:6">
      <c r="A24" s="61"/>
      <c r="B24" s="4" t="s">
        <v>18</v>
      </c>
      <c r="C24" s="6"/>
      <c r="D24" s="8"/>
      <c r="E24" s="8"/>
      <c r="F24" s="64"/>
    </row>
    <row r="25" spans="1:6" ht="14.25">
      <c r="A25" s="63">
        <v>14</v>
      </c>
      <c r="B25" s="7" t="s">
        <v>13</v>
      </c>
      <c r="C25" s="6" t="s">
        <v>57</v>
      </c>
      <c r="D25" s="8">
        <v>73</v>
      </c>
      <c r="E25" s="8"/>
      <c r="F25" s="64"/>
    </row>
    <row r="26" spans="1:6" ht="14.25">
      <c r="A26" s="63">
        <v>15</v>
      </c>
      <c r="B26" s="7" t="s">
        <v>12</v>
      </c>
      <c r="C26" s="6" t="s">
        <v>58</v>
      </c>
      <c r="D26" s="8">
        <v>517</v>
      </c>
      <c r="E26" s="1"/>
      <c r="F26" s="64"/>
    </row>
    <row r="27" spans="1:6">
      <c r="A27" s="63">
        <v>16</v>
      </c>
      <c r="B27" s="9" t="s">
        <v>16</v>
      </c>
      <c r="C27" s="6" t="s">
        <v>17</v>
      </c>
      <c r="D27" s="8">
        <v>9700</v>
      </c>
      <c r="E27" s="1"/>
      <c r="F27" s="64"/>
    </row>
    <row r="28" spans="1:6">
      <c r="A28" s="61"/>
      <c r="B28" s="4" t="s">
        <v>32</v>
      </c>
      <c r="C28" s="4"/>
      <c r="D28" s="11"/>
      <c r="E28" s="8"/>
      <c r="F28" s="64"/>
    </row>
    <row r="29" spans="1:6">
      <c r="A29" s="61"/>
      <c r="B29" s="4" t="s">
        <v>19</v>
      </c>
      <c r="C29" s="6"/>
      <c r="D29" s="8"/>
      <c r="E29" s="8"/>
      <c r="F29" s="64"/>
    </row>
    <row r="30" spans="1:6" ht="14.25">
      <c r="A30" s="63">
        <v>17</v>
      </c>
      <c r="B30" s="7" t="s">
        <v>13</v>
      </c>
      <c r="C30" s="6" t="s">
        <v>57</v>
      </c>
      <c r="D30" s="8">
        <v>14.3</v>
      </c>
      <c r="E30" s="8"/>
      <c r="F30" s="64"/>
    </row>
    <row r="31" spans="1:6" ht="14.25">
      <c r="A31" s="63">
        <v>18</v>
      </c>
      <c r="B31" s="7" t="s">
        <v>12</v>
      </c>
      <c r="C31" s="6" t="s">
        <v>58</v>
      </c>
      <c r="D31" s="8">
        <v>142</v>
      </c>
      <c r="E31" s="1"/>
      <c r="F31" s="64"/>
    </row>
    <row r="32" spans="1:6">
      <c r="A32" s="63">
        <v>19</v>
      </c>
      <c r="B32" s="9" t="s">
        <v>16</v>
      </c>
      <c r="C32" s="6" t="s">
        <v>17</v>
      </c>
      <c r="D32" s="8">
        <f>12*125</f>
        <v>1500</v>
      </c>
      <c r="E32" s="1"/>
      <c r="F32" s="64"/>
    </row>
    <row r="33" spans="1:6">
      <c r="A33" s="61"/>
      <c r="B33" s="4" t="s">
        <v>20</v>
      </c>
      <c r="C33" s="6"/>
      <c r="D33" s="8"/>
      <c r="E33" s="8"/>
      <c r="F33" s="64"/>
    </row>
    <row r="34" spans="1:6" ht="14.25">
      <c r="A34" s="63">
        <v>20</v>
      </c>
      <c r="B34" s="7" t="s">
        <v>13</v>
      </c>
      <c r="C34" s="6" t="s">
        <v>57</v>
      </c>
      <c r="D34" s="8">
        <v>4.8</v>
      </c>
      <c r="E34" s="8"/>
      <c r="F34" s="64"/>
    </row>
    <row r="35" spans="1:6" ht="14.25">
      <c r="A35" s="65">
        <v>21</v>
      </c>
      <c r="B35" s="7" t="s">
        <v>12</v>
      </c>
      <c r="C35" s="6" t="s">
        <v>58</v>
      </c>
      <c r="D35" s="8">
        <v>48</v>
      </c>
      <c r="E35" s="1"/>
      <c r="F35" s="64"/>
    </row>
    <row r="36" spans="1:6">
      <c r="A36" s="65">
        <v>22</v>
      </c>
      <c r="B36" s="9" t="s">
        <v>16</v>
      </c>
      <c r="C36" s="6" t="s">
        <v>17</v>
      </c>
      <c r="D36" s="8">
        <f>4*131</f>
        <v>524</v>
      </c>
      <c r="E36" s="1"/>
      <c r="F36" s="64"/>
    </row>
    <row r="37" spans="1:6">
      <c r="A37" s="61"/>
      <c r="B37" s="4" t="s">
        <v>21</v>
      </c>
      <c r="C37" s="6"/>
      <c r="D37" s="8"/>
      <c r="E37" s="8"/>
      <c r="F37" s="64"/>
    </row>
    <row r="38" spans="1:6" ht="14.25">
      <c r="A38" s="63">
        <v>23</v>
      </c>
      <c r="B38" s="7" t="s">
        <v>13</v>
      </c>
      <c r="C38" s="6" t="s">
        <v>57</v>
      </c>
      <c r="D38" s="8">
        <v>2.4</v>
      </c>
      <c r="E38" s="8"/>
      <c r="F38" s="64"/>
    </row>
    <row r="39" spans="1:6" ht="14.25">
      <c r="A39" s="65">
        <v>24</v>
      </c>
      <c r="B39" s="7" t="s">
        <v>12</v>
      </c>
      <c r="C39" s="6" t="s">
        <v>58</v>
      </c>
      <c r="D39" s="8">
        <v>24</v>
      </c>
      <c r="E39" s="1"/>
      <c r="F39" s="64"/>
    </row>
    <row r="40" spans="1:6">
      <c r="A40" s="65">
        <v>25</v>
      </c>
      <c r="B40" s="9" t="s">
        <v>16</v>
      </c>
      <c r="C40" s="6" t="s">
        <v>17</v>
      </c>
      <c r="D40" s="8">
        <f>2*132</f>
        <v>264</v>
      </c>
      <c r="E40" s="1"/>
      <c r="F40" s="64"/>
    </row>
    <row r="41" spans="1:6">
      <c r="A41" s="61"/>
      <c r="B41" s="4" t="s">
        <v>22</v>
      </c>
      <c r="C41" s="6"/>
      <c r="D41" s="8"/>
      <c r="E41" s="8"/>
      <c r="F41" s="64"/>
    </row>
    <row r="42" spans="1:6" ht="14.25">
      <c r="A42" s="63">
        <v>26</v>
      </c>
      <c r="B42" s="7" t="s">
        <v>13</v>
      </c>
      <c r="C42" s="6" t="s">
        <v>57</v>
      </c>
      <c r="D42" s="8">
        <v>8.9</v>
      </c>
      <c r="E42" s="8"/>
      <c r="F42" s="64"/>
    </row>
    <row r="43" spans="1:6" ht="14.25">
      <c r="A43" s="65">
        <v>27</v>
      </c>
      <c r="B43" s="7" t="s">
        <v>12</v>
      </c>
      <c r="C43" s="6" t="s">
        <v>58</v>
      </c>
      <c r="D43" s="8">
        <v>20.2</v>
      </c>
      <c r="E43" s="1"/>
      <c r="F43" s="64"/>
    </row>
    <row r="44" spans="1:6">
      <c r="A44" s="65">
        <v>28</v>
      </c>
      <c r="B44" s="9" t="s">
        <v>16</v>
      </c>
      <c r="C44" s="6" t="s">
        <v>17</v>
      </c>
      <c r="D44" s="8">
        <f>59*18</f>
        <v>1062</v>
      </c>
      <c r="E44" s="1"/>
      <c r="F44" s="64"/>
    </row>
    <row r="45" spans="1:6">
      <c r="A45" s="61"/>
      <c r="B45" s="4" t="s">
        <v>23</v>
      </c>
      <c r="C45" s="6"/>
      <c r="D45" s="8"/>
      <c r="E45" s="8"/>
      <c r="F45" s="64"/>
    </row>
    <row r="46" spans="1:6" ht="14.25">
      <c r="A46" s="65">
        <v>29</v>
      </c>
      <c r="B46" s="13" t="s">
        <v>24</v>
      </c>
      <c r="C46" s="6" t="s">
        <v>57</v>
      </c>
      <c r="D46" s="8">
        <f>5.4*18</f>
        <v>97.2</v>
      </c>
      <c r="E46" s="1"/>
      <c r="F46" s="64"/>
    </row>
    <row r="47" spans="1:6" ht="14.25">
      <c r="A47" s="65">
        <v>30</v>
      </c>
      <c r="B47" s="13" t="s">
        <v>25</v>
      </c>
      <c r="C47" s="6" t="s">
        <v>57</v>
      </c>
      <c r="D47" s="8">
        <v>40</v>
      </c>
      <c r="E47" s="1"/>
      <c r="F47" s="64"/>
    </row>
    <row r="48" spans="1:6" ht="14.25">
      <c r="A48" s="63">
        <v>31</v>
      </c>
      <c r="B48" s="7" t="s">
        <v>4</v>
      </c>
      <c r="C48" s="6" t="s">
        <v>57</v>
      </c>
      <c r="D48" s="8">
        <v>32</v>
      </c>
      <c r="E48" s="1"/>
      <c r="F48" s="64"/>
    </row>
    <row r="49" spans="1:6" ht="14.25">
      <c r="A49" s="63">
        <v>32</v>
      </c>
      <c r="B49" s="9" t="s">
        <v>8</v>
      </c>
      <c r="C49" s="6" t="s">
        <v>58</v>
      </c>
      <c r="D49" s="8">
        <v>131</v>
      </c>
      <c r="E49" s="1"/>
      <c r="F49" s="64"/>
    </row>
    <row r="50" spans="1:6" ht="14.25">
      <c r="A50" s="63">
        <v>33</v>
      </c>
      <c r="B50" s="9" t="s">
        <v>9</v>
      </c>
      <c r="C50" s="6" t="s">
        <v>58</v>
      </c>
      <c r="D50" s="8">
        <v>131</v>
      </c>
      <c r="E50" s="1"/>
      <c r="F50" s="64"/>
    </row>
    <row r="51" spans="1:6" ht="14.25">
      <c r="A51" s="63">
        <v>34</v>
      </c>
      <c r="B51" s="9" t="s">
        <v>6</v>
      </c>
      <c r="C51" s="6" t="s">
        <v>57</v>
      </c>
      <c r="D51" s="8">
        <f>0.35*18</f>
        <v>6.3</v>
      </c>
      <c r="E51" s="1"/>
      <c r="F51" s="64"/>
    </row>
    <row r="52" spans="1:6" ht="14.25">
      <c r="A52" s="63">
        <v>35</v>
      </c>
      <c r="B52" s="7" t="s">
        <v>7</v>
      </c>
      <c r="C52" s="6" t="s">
        <v>57</v>
      </c>
      <c r="D52" s="8">
        <v>26.5</v>
      </c>
      <c r="E52" s="1"/>
      <c r="F52" s="64"/>
    </row>
    <row r="53" spans="1:6">
      <c r="A53" s="61"/>
      <c r="B53" s="4" t="s">
        <v>26</v>
      </c>
      <c r="C53" s="4"/>
      <c r="D53" s="11"/>
      <c r="E53" s="8"/>
      <c r="F53" s="64"/>
    </row>
    <row r="54" spans="1:6" ht="25.5">
      <c r="A54" s="65">
        <v>36</v>
      </c>
      <c r="B54" s="14" t="s">
        <v>27</v>
      </c>
      <c r="C54" s="6" t="s">
        <v>57</v>
      </c>
      <c r="D54" s="8">
        <v>6120</v>
      </c>
      <c r="E54" s="1"/>
      <c r="F54" s="64"/>
    </row>
    <row r="55" spans="1:6" ht="14.25">
      <c r="A55" s="65">
        <v>37</v>
      </c>
      <c r="B55" s="13" t="s">
        <v>29</v>
      </c>
      <c r="C55" s="6" t="s">
        <v>57</v>
      </c>
      <c r="D55" s="8">
        <f>10*257</f>
        <v>2570</v>
      </c>
      <c r="E55" s="1"/>
      <c r="F55" s="64"/>
    </row>
    <row r="56" spans="1:6" ht="14.25">
      <c r="A56" s="65">
        <v>38</v>
      </c>
      <c r="B56" s="14" t="s">
        <v>30</v>
      </c>
      <c r="C56" s="6" t="s">
        <v>57</v>
      </c>
      <c r="D56" s="8">
        <f>12*257</f>
        <v>3084</v>
      </c>
      <c r="E56" s="1"/>
      <c r="F56" s="64"/>
    </row>
    <row r="57" spans="1:6" ht="15.75" customHeight="1">
      <c r="A57" s="66"/>
      <c r="B57" s="33" t="s">
        <v>95</v>
      </c>
      <c r="C57" s="39"/>
      <c r="D57" s="39"/>
      <c r="E57" s="39"/>
      <c r="F57" s="67"/>
    </row>
    <row r="58" spans="1:6" ht="14.25">
      <c r="A58" s="65">
        <v>39</v>
      </c>
      <c r="B58" s="13" t="s">
        <v>28</v>
      </c>
      <c r="C58" s="6" t="s">
        <v>57</v>
      </c>
      <c r="D58" s="8">
        <v>7517</v>
      </c>
      <c r="E58" s="1"/>
      <c r="F58" s="64"/>
    </row>
    <row r="59" spans="1:6">
      <c r="A59" s="61"/>
      <c r="B59" s="4" t="s">
        <v>92</v>
      </c>
      <c r="C59" s="4"/>
      <c r="D59" s="11"/>
      <c r="E59" s="8"/>
      <c r="F59" s="64"/>
    </row>
    <row r="60" spans="1:6">
      <c r="A60" s="61"/>
      <c r="B60" s="4" t="s">
        <v>33</v>
      </c>
      <c r="C60" s="6"/>
      <c r="D60" s="8"/>
      <c r="E60" s="8"/>
      <c r="F60" s="64"/>
    </row>
    <row r="61" spans="1:6" ht="14.25">
      <c r="A61" s="63">
        <v>40</v>
      </c>
      <c r="B61" s="7" t="s">
        <v>36</v>
      </c>
      <c r="C61" s="6" t="s">
        <v>57</v>
      </c>
      <c r="D61" s="8">
        <v>5.5</v>
      </c>
      <c r="E61" s="8"/>
      <c r="F61" s="64"/>
    </row>
    <row r="62" spans="1:6" ht="14.25">
      <c r="A62" s="63">
        <v>41</v>
      </c>
      <c r="B62" s="7" t="s">
        <v>12</v>
      </c>
      <c r="C62" s="6" t="s">
        <v>58</v>
      </c>
      <c r="D62" s="8">
        <f>2*9</f>
        <v>18</v>
      </c>
      <c r="E62" s="1"/>
      <c r="F62" s="64"/>
    </row>
    <row r="63" spans="1:6">
      <c r="A63" s="63">
        <v>42</v>
      </c>
      <c r="B63" s="9" t="s">
        <v>16</v>
      </c>
      <c r="C63" s="6" t="s">
        <v>17</v>
      </c>
      <c r="D63" s="8">
        <v>558</v>
      </c>
      <c r="E63" s="1"/>
      <c r="F63" s="64"/>
    </row>
    <row r="64" spans="1:6">
      <c r="A64" s="61"/>
      <c r="B64" s="4" t="s">
        <v>59</v>
      </c>
      <c r="C64" s="6"/>
      <c r="D64" s="8"/>
      <c r="E64" s="8"/>
      <c r="F64" s="64"/>
    </row>
    <row r="65" spans="1:6" ht="14.25">
      <c r="A65" s="63">
        <v>43</v>
      </c>
      <c r="B65" s="7" t="s">
        <v>36</v>
      </c>
      <c r="C65" s="6" t="s">
        <v>57</v>
      </c>
      <c r="D65" s="8">
        <f>2.4*2</f>
        <v>4.8</v>
      </c>
      <c r="E65" s="8"/>
      <c r="F65" s="64"/>
    </row>
    <row r="66" spans="1:6" ht="14.25">
      <c r="A66" s="63">
        <v>44</v>
      </c>
      <c r="B66" s="7" t="s">
        <v>12</v>
      </c>
      <c r="C66" s="6" t="s">
        <v>58</v>
      </c>
      <c r="D66" s="8">
        <f>25*2</f>
        <v>50</v>
      </c>
      <c r="E66" s="1"/>
      <c r="F66" s="64"/>
    </row>
    <row r="67" spans="1:6">
      <c r="A67" s="63">
        <v>45</v>
      </c>
      <c r="B67" s="9" t="s">
        <v>34</v>
      </c>
      <c r="C67" s="6" t="s">
        <v>17</v>
      </c>
      <c r="D67" s="8">
        <f>101*2</f>
        <v>202</v>
      </c>
      <c r="E67" s="1"/>
      <c r="F67" s="64"/>
    </row>
    <row r="68" spans="1:6">
      <c r="A68" s="63">
        <v>46</v>
      </c>
      <c r="B68" s="9" t="s">
        <v>35</v>
      </c>
      <c r="C68" s="6" t="s">
        <v>17</v>
      </c>
      <c r="D68" s="8">
        <f>409*2</f>
        <v>818</v>
      </c>
      <c r="E68" s="8"/>
      <c r="F68" s="64"/>
    </row>
    <row r="69" spans="1:6">
      <c r="A69" s="61"/>
      <c r="B69" s="4" t="s">
        <v>60</v>
      </c>
      <c r="C69" s="6"/>
      <c r="D69" s="8"/>
      <c r="E69" s="8"/>
      <c r="F69" s="64"/>
    </row>
    <row r="70" spans="1:6" ht="14.25">
      <c r="A70" s="63">
        <v>47</v>
      </c>
      <c r="B70" s="7" t="s">
        <v>36</v>
      </c>
      <c r="C70" s="6" t="s">
        <v>57</v>
      </c>
      <c r="D70" s="8">
        <f>2.3*2</f>
        <v>4.5999999999999996</v>
      </c>
      <c r="E70" s="8"/>
      <c r="F70" s="64"/>
    </row>
    <row r="71" spans="1:6" ht="14.25">
      <c r="A71" s="63">
        <v>48</v>
      </c>
      <c r="B71" s="7" t="s">
        <v>12</v>
      </c>
      <c r="C71" s="6" t="s">
        <v>58</v>
      </c>
      <c r="D71" s="8">
        <f>23*2</f>
        <v>46</v>
      </c>
      <c r="E71" s="1"/>
      <c r="F71" s="64"/>
    </row>
    <row r="72" spans="1:6">
      <c r="A72" s="63">
        <v>49</v>
      </c>
      <c r="B72" s="9" t="s">
        <v>34</v>
      </c>
      <c r="C72" s="6" t="s">
        <v>17</v>
      </c>
      <c r="D72" s="8">
        <f>101*2</f>
        <v>202</v>
      </c>
      <c r="E72" s="1"/>
      <c r="F72" s="64"/>
    </row>
    <row r="73" spans="1:6">
      <c r="A73" s="63">
        <v>50</v>
      </c>
      <c r="B73" s="9" t="s">
        <v>35</v>
      </c>
      <c r="C73" s="6" t="s">
        <v>17</v>
      </c>
      <c r="D73" s="8">
        <f>333*2</f>
        <v>666</v>
      </c>
      <c r="E73" s="8"/>
      <c r="F73" s="64"/>
    </row>
    <row r="74" spans="1:6">
      <c r="A74" s="61"/>
      <c r="B74" s="4" t="s">
        <v>61</v>
      </c>
      <c r="C74" s="6"/>
      <c r="D74" s="8"/>
      <c r="E74" s="8"/>
      <c r="F74" s="64"/>
    </row>
    <row r="75" spans="1:6" ht="14.25">
      <c r="A75" s="63">
        <v>51</v>
      </c>
      <c r="B75" s="7" t="s">
        <v>36</v>
      </c>
      <c r="C75" s="6" t="s">
        <v>57</v>
      </c>
      <c r="D75" s="8">
        <f>2.2*2</f>
        <v>4.4000000000000004</v>
      </c>
      <c r="E75" s="8"/>
      <c r="F75" s="64"/>
    </row>
    <row r="76" spans="1:6" ht="14.25">
      <c r="A76" s="63">
        <v>52</v>
      </c>
      <c r="B76" s="7" t="s">
        <v>12</v>
      </c>
      <c r="C76" s="6" t="s">
        <v>58</v>
      </c>
      <c r="D76" s="8">
        <v>43</v>
      </c>
      <c r="E76" s="1"/>
      <c r="F76" s="64"/>
    </row>
    <row r="77" spans="1:6">
      <c r="A77" s="63">
        <v>53</v>
      </c>
      <c r="B77" s="9" t="s">
        <v>34</v>
      </c>
      <c r="C77" s="6" t="s">
        <v>17</v>
      </c>
      <c r="D77" s="8">
        <f>98*2</f>
        <v>196</v>
      </c>
      <c r="E77" s="1"/>
      <c r="F77" s="64"/>
    </row>
    <row r="78" spans="1:6">
      <c r="A78" s="63">
        <v>54</v>
      </c>
      <c r="B78" s="9" t="s">
        <v>35</v>
      </c>
      <c r="C78" s="6" t="s">
        <v>17</v>
      </c>
      <c r="D78" s="8">
        <f>298*2</f>
        <v>596</v>
      </c>
      <c r="E78" s="8"/>
      <c r="F78" s="64"/>
    </row>
    <row r="79" spans="1:6">
      <c r="A79" s="61"/>
      <c r="B79" s="4" t="s">
        <v>62</v>
      </c>
      <c r="C79" s="6"/>
      <c r="D79" s="8"/>
      <c r="E79" s="8"/>
      <c r="F79" s="64"/>
    </row>
    <row r="80" spans="1:6" ht="14.25">
      <c r="A80" s="63">
        <v>55</v>
      </c>
      <c r="B80" s="7" t="s">
        <v>36</v>
      </c>
      <c r="C80" s="6" t="s">
        <v>57</v>
      </c>
      <c r="D80" s="8">
        <f>2.1*3</f>
        <v>6.3000000000000007</v>
      </c>
      <c r="E80" s="8"/>
      <c r="F80" s="64"/>
    </row>
    <row r="81" spans="1:6" ht="14.25">
      <c r="A81" s="63">
        <v>56</v>
      </c>
      <c r="B81" s="7" t="s">
        <v>12</v>
      </c>
      <c r="C81" s="6" t="s">
        <v>58</v>
      </c>
      <c r="D81" s="8">
        <f>20.5*3</f>
        <v>61.5</v>
      </c>
      <c r="E81" s="1"/>
      <c r="F81" s="64"/>
    </row>
    <row r="82" spans="1:6">
      <c r="A82" s="63">
        <v>57</v>
      </c>
      <c r="B82" s="9" t="s">
        <v>34</v>
      </c>
      <c r="C82" s="6" t="s">
        <v>17</v>
      </c>
      <c r="D82" s="8">
        <f>93*3</f>
        <v>279</v>
      </c>
      <c r="E82" s="1"/>
      <c r="F82" s="64"/>
    </row>
    <row r="83" spans="1:6">
      <c r="A83" s="63">
        <v>58</v>
      </c>
      <c r="B83" s="9" t="s">
        <v>35</v>
      </c>
      <c r="C83" s="6" t="s">
        <v>17</v>
      </c>
      <c r="D83" s="8">
        <f>183*3</f>
        <v>549</v>
      </c>
      <c r="E83" s="8"/>
      <c r="F83" s="64"/>
    </row>
    <row r="84" spans="1:6">
      <c r="A84" s="61"/>
      <c r="B84" s="10" t="s">
        <v>52</v>
      </c>
      <c r="C84" s="6"/>
      <c r="D84" s="8"/>
      <c r="E84" s="8"/>
      <c r="F84" s="64"/>
    </row>
    <row r="85" spans="1:6" ht="14.25">
      <c r="A85" s="63">
        <v>59</v>
      </c>
      <c r="B85" s="9" t="s">
        <v>38</v>
      </c>
      <c r="C85" s="6" t="s">
        <v>57</v>
      </c>
      <c r="D85" s="8">
        <f>84+66</f>
        <v>150</v>
      </c>
      <c r="E85" s="8"/>
      <c r="F85" s="64"/>
    </row>
    <row r="86" spans="1:6" ht="14.25">
      <c r="A86" s="63">
        <v>60</v>
      </c>
      <c r="B86" s="9" t="s">
        <v>8</v>
      </c>
      <c r="C86" s="6" t="s">
        <v>58</v>
      </c>
      <c r="D86" s="8">
        <f>29*10+18</f>
        <v>308</v>
      </c>
      <c r="E86" s="8"/>
      <c r="F86" s="64"/>
    </row>
    <row r="87" spans="1:6" ht="14.25">
      <c r="A87" s="63">
        <v>61</v>
      </c>
      <c r="B87" s="9" t="s">
        <v>9</v>
      </c>
      <c r="C87" s="6" t="s">
        <v>58</v>
      </c>
      <c r="D87" s="8">
        <f>29*10+18</f>
        <v>308</v>
      </c>
      <c r="E87" s="8"/>
      <c r="F87" s="64"/>
    </row>
    <row r="88" spans="1:6" ht="14.25">
      <c r="A88" s="63">
        <v>62</v>
      </c>
      <c r="B88" s="9" t="s">
        <v>37</v>
      </c>
      <c r="C88" s="6" t="s">
        <v>57</v>
      </c>
      <c r="D88" s="8">
        <f>97*1.42</f>
        <v>137.73999999999998</v>
      </c>
      <c r="E88" s="8"/>
      <c r="F88" s="64"/>
    </row>
    <row r="89" spans="1:6" ht="14.25">
      <c r="A89" s="63">
        <v>63</v>
      </c>
      <c r="B89" s="15" t="s">
        <v>10</v>
      </c>
      <c r="C89" s="6" t="s">
        <v>57</v>
      </c>
      <c r="D89" s="8">
        <f>1.42*32</f>
        <v>45.44</v>
      </c>
      <c r="E89" s="8"/>
      <c r="F89" s="64"/>
    </row>
    <row r="90" spans="1:6">
      <c r="A90" s="61"/>
      <c r="B90" s="4" t="s">
        <v>39</v>
      </c>
      <c r="C90" s="6"/>
      <c r="D90" s="8"/>
      <c r="E90" s="8"/>
      <c r="F90" s="64"/>
    </row>
    <row r="91" spans="1:6" ht="14.25">
      <c r="A91" s="63">
        <v>64</v>
      </c>
      <c r="B91" s="7" t="s">
        <v>36</v>
      </c>
      <c r="C91" s="6" t="s">
        <v>57</v>
      </c>
      <c r="D91" s="8">
        <v>1</v>
      </c>
      <c r="E91" s="8"/>
      <c r="F91" s="64"/>
    </row>
    <row r="92" spans="1:6" ht="14.25">
      <c r="A92" s="63">
        <v>65</v>
      </c>
      <c r="B92" s="7" t="s">
        <v>12</v>
      </c>
      <c r="C92" s="6" t="s">
        <v>58</v>
      </c>
      <c r="D92" s="8">
        <v>1.6</v>
      </c>
      <c r="E92" s="8"/>
      <c r="F92" s="64"/>
    </row>
    <row r="93" spans="1:6">
      <c r="A93" s="63">
        <v>66</v>
      </c>
      <c r="B93" s="9" t="s">
        <v>16</v>
      </c>
      <c r="C93" s="6" t="s">
        <v>17</v>
      </c>
      <c r="D93" s="8">
        <v>227</v>
      </c>
      <c r="E93" s="8"/>
      <c r="F93" s="64"/>
    </row>
    <row r="94" spans="1:6">
      <c r="A94" s="61"/>
      <c r="B94" s="4" t="s">
        <v>40</v>
      </c>
      <c r="C94" s="6"/>
      <c r="D94" s="8"/>
      <c r="E94" s="8"/>
      <c r="F94" s="64"/>
    </row>
    <row r="95" spans="1:6" ht="14.25">
      <c r="A95" s="63">
        <v>67</v>
      </c>
      <c r="B95" s="7" t="s">
        <v>36</v>
      </c>
      <c r="C95" s="6" t="s">
        <v>57</v>
      </c>
      <c r="D95" s="8">
        <v>4.5</v>
      </c>
      <c r="E95" s="8"/>
      <c r="F95" s="64"/>
    </row>
    <row r="96" spans="1:6" ht="14.25">
      <c r="A96" s="63">
        <v>68</v>
      </c>
      <c r="B96" s="7" t="s">
        <v>12</v>
      </c>
      <c r="C96" s="6" t="s">
        <v>58</v>
      </c>
      <c r="D96" s="8">
        <v>29</v>
      </c>
      <c r="E96" s="8"/>
      <c r="F96" s="64"/>
    </row>
    <row r="97" spans="1:14">
      <c r="A97" s="63">
        <v>69</v>
      </c>
      <c r="B97" s="9" t="s">
        <v>34</v>
      </c>
      <c r="C97" s="6" t="s">
        <v>17</v>
      </c>
      <c r="D97" s="8">
        <v>172</v>
      </c>
      <c r="E97" s="8"/>
      <c r="F97" s="64"/>
    </row>
    <row r="98" spans="1:14">
      <c r="A98" s="63">
        <v>70</v>
      </c>
      <c r="B98" s="9" t="s">
        <v>35</v>
      </c>
      <c r="C98" s="6" t="s">
        <v>17</v>
      </c>
      <c r="D98" s="8">
        <v>521</v>
      </c>
      <c r="E98" s="8"/>
      <c r="F98" s="64"/>
    </row>
    <row r="99" spans="1:14">
      <c r="A99" s="65">
        <v>71</v>
      </c>
      <c r="B99" s="13" t="s">
        <v>41</v>
      </c>
      <c r="C99" s="12" t="s">
        <v>0</v>
      </c>
      <c r="D99" s="8">
        <v>1</v>
      </c>
      <c r="E99" s="8"/>
      <c r="F99" s="64"/>
      <c r="L99" s="96"/>
      <c r="M99" s="96"/>
      <c r="N99" s="96"/>
    </row>
    <row r="100" spans="1:14">
      <c r="A100" s="65">
        <v>72</v>
      </c>
      <c r="B100" s="13" t="s">
        <v>42</v>
      </c>
      <c r="C100" s="12" t="s">
        <v>0</v>
      </c>
      <c r="D100" s="8">
        <v>1</v>
      </c>
      <c r="E100" s="8"/>
      <c r="F100" s="64"/>
      <c r="L100" s="96"/>
      <c r="M100" s="96"/>
      <c r="N100" s="96"/>
    </row>
    <row r="101" spans="1:14">
      <c r="A101" s="68">
        <v>73</v>
      </c>
      <c r="B101" s="7" t="s">
        <v>43</v>
      </c>
      <c r="C101" s="17" t="s">
        <v>0</v>
      </c>
      <c r="D101" s="18">
        <v>1</v>
      </c>
      <c r="E101" s="8"/>
      <c r="F101" s="64"/>
      <c r="L101" s="96"/>
      <c r="M101" s="96"/>
      <c r="N101" s="96"/>
    </row>
    <row r="102" spans="1:14" ht="25.5">
      <c r="A102" s="68">
        <v>74</v>
      </c>
      <c r="B102" s="7" t="s">
        <v>44</v>
      </c>
      <c r="C102" s="17" t="s">
        <v>0</v>
      </c>
      <c r="D102" s="18">
        <v>1</v>
      </c>
      <c r="E102" s="8"/>
      <c r="F102" s="64"/>
    </row>
    <row r="103" spans="1:14">
      <c r="A103" s="65">
        <v>75</v>
      </c>
      <c r="B103" s="13" t="s">
        <v>45</v>
      </c>
      <c r="C103" s="12" t="s">
        <v>0</v>
      </c>
      <c r="D103" s="19">
        <v>1</v>
      </c>
      <c r="E103" s="8"/>
      <c r="F103" s="64"/>
    </row>
    <row r="104" spans="1:14" s="38" customFormat="1">
      <c r="A104" s="68">
        <v>76</v>
      </c>
      <c r="B104" s="36" t="s">
        <v>46</v>
      </c>
      <c r="C104" s="16" t="s">
        <v>0</v>
      </c>
      <c r="D104" s="37">
        <v>1</v>
      </c>
      <c r="E104" s="19"/>
      <c r="F104" s="69"/>
    </row>
    <row r="105" spans="1:14" s="38" customFormat="1" ht="25.5">
      <c r="A105" s="68">
        <v>77</v>
      </c>
      <c r="B105" s="36" t="s">
        <v>47</v>
      </c>
      <c r="C105" s="16" t="s">
        <v>0</v>
      </c>
      <c r="D105" s="37">
        <v>1</v>
      </c>
      <c r="E105" s="19"/>
      <c r="F105" s="69"/>
    </row>
    <row r="106" spans="1:14" s="38" customFormat="1" ht="25.5">
      <c r="A106" s="68">
        <v>78</v>
      </c>
      <c r="B106" s="36" t="s">
        <v>48</v>
      </c>
      <c r="C106" s="16" t="s">
        <v>0</v>
      </c>
      <c r="D106" s="37">
        <v>1</v>
      </c>
      <c r="E106" s="19"/>
      <c r="F106" s="69"/>
    </row>
    <row r="107" spans="1:14" s="38" customFormat="1">
      <c r="A107" s="68">
        <v>79</v>
      </c>
      <c r="B107" s="36" t="s">
        <v>49</v>
      </c>
      <c r="C107" s="16" t="s">
        <v>0</v>
      </c>
      <c r="D107" s="37">
        <v>1</v>
      </c>
      <c r="E107" s="19"/>
      <c r="F107" s="69"/>
    </row>
    <row r="108" spans="1:14">
      <c r="A108" s="70">
        <v>80</v>
      </c>
      <c r="B108" s="7" t="s">
        <v>50</v>
      </c>
      <c r="C108" s="17" t="s">
        <v>0</v>
      </c>
      <c r="D108" s="18">
        <v>1</v>
      </c>
      <c r="E108" s="8"/>
      <c r="F108" s="64"/>
    </row>
    <row r="109" spans="1:14" s="22" customFormat="1" ht="14.25">
      <c r="A109" s="63">
        <v>81</v>
      </c>
      <c r="B109" s="13" t="s">
        <v>51</v>
      </c>
      <c r="C109" s="6" t="s">
        <v>58</v>
      </c>
      <c r="D109" s="8">
        <v>13604</v>
      </c>
      <c r="E109" s="8"/>
      <c r="F109" s="64"/>
    </row>
    <row r="110" spans="1:14" ht="15" customHeight="1">
      <c r="A110" s="100" t="s">
        <v>96</v>
      </c>
      <c r="B110" s="101"/>
      <c r="C110" s="101"/>
      <c r="D110" s="101"/>
      <c r="E110" s="102"/>
      <c r="F110" s="71"/>
    </row>
    <row r="111" spans="1:14">
      <c r="A111" s="72"/>
      <c r="B111" s="73"/>
      <c r="C111" s="40"/>
      <c r="D111" s="40"/>
      <c r="E111" s="41"/>
      <c r="F111" s="74"/>
    </row>
    <row r="112" spans="1:14" ht="15.75" customHeight="1">
      <c r="A112" s="59" t="s">
        <v>93</v>
      </c>
      <c r="B112" s="35" t="s">
        <v>94</v>
      </c>
      <c r="C112" s="34"/>
      <c r="D112" s="34"/>
      <c r="E112" s="34"/>
      <c r="F112" s="60"/>
    </row>
    <row r="113" spans="1:7">
      <c r="A113" s="63"/>
      <c r="B113" s="25" t="s">
        <v>65</v>
      </c>
      <c r="C113" s="6"/>
      <c r="D113" s="6"/>
      <c r="E113" s="5"/>
      <c r="F113" s="62"/>
      <c r="G113" s="26"/>
    </row>
    <row r="114" spans="1:7" ht="14.25">
      <c r="A114" s="63">
        <v>1</v>
      </c>
      <c r="B114" s="7" t="s">
        <v>66</v>
      </c>
      <c r="C114" s="6" t="s">
        <v>57</v>
      </c>
      <c r="D114" s="8">
        <v>1610</v>
      </c>
      <c r="E114" s="1"/>
      <c r="F114" s="75"/>
    </row>
    <row r="115" spans="1:7" ht="14.25">
      <c r="A115" s="63">
        <v>2</v>
      </c>
      <c r="B115" s="7" t="s">
        <v>67</v>
      </c>
      <c r="C115" s="6" t="s">
        <v>58</v>
      </c>
      <c r="D115" s="8">
        <v>1600</v>
      </c>
      <c r="E115" s="1"/>
      <c r="F115" s="75"/>
    </row>
    <row r="116" spans="1:7" ht="14.25">
      <c r="A116" s="63">
        <v>3</v>
      </c>
      <c r="B116" s="7" t="s">
        <v>68</v>
      </c>
      <c r="C116" s="6" t="s">
        <v>57</v>
      </c>
      <c r="D116" s="8">
        <v>60</v>
      </c>
      <c r="E116" s="1"/>
      <c r="F116" s="75"/>
    </row>
    <row r="117" spans="1:7" ht="25.5">
      <c r="A117" s="63">
        <v>4</v>
      </c>
      <c r="B117" s="7" t="s">
        <v>69</v>
      </c>
      <c r="C117" s="6" t="s">
        <v>57</v>
      </c>
      <c r="D117" s="8">
        <v>1950</v>
      </c>
      <c r="E117" s="1"/>
      <c r="F117" s="75"/>
    </row>
    <row r="118" spans="1:7" ht="14.25">
      <c r="A118" s="63">
        <v>5</v>
      </c>
      <c r="B118" s="7" t="s">
        <v>70</v>
      </c>
      <c r="C118" s="6" t="s">
        <v>57</v>
      </c>
      <c r="D118" s="8">
        <v>120</v>
      </c>
      <c r="E118" s="1"/>
      <c r="F118" s="75"/>
    </row>
    <row r="119" spans="1:7" ht="14.25">
      <c r="A119" s="63">
        <v>6</v>
      </c>
      <c r="B119" s="7" t="s">
        <v>71</v>
      </c>
      <c r="C119" s="6" t="s">
        <v>57</v>
      </c>
      <c r="D119" s="8">
        <v>130</v>
      </c>
      <c r="E119" s="1"/>
      <c r="F119" s="75"/>
    </row>
    <row r="120" spans="1:7" ht="14.25">
      <c r="A120" s="63">
        <v>7</v>
      </c>
      <c r="B120" s="7" t="s">
        <v>72</v>
      </c>
      <c r="C120" s="6" t="s">
        <v>57</v>
      </c>
      <c r="D120" s="8">
        <v>240</v>
      </c>
      <c r="E120" s="1"/>
      <c r="F120" s="75"/>
    </row>
    <row r="121" spans="1:7" ht="14.25">
      <c r="A121" s="63">
        <v>8</v>
      </c>
      <c r="B121" s="7" t="s">
        <v>73</v>
      </c>
      <c r="C121" s="6" t="s">
        <v>57</v>
      </c>
      <c r="D121" s="8">
        <v>130</v>
      </c>
      <c r="E121" s="1"/>
      <c r="F121" s="75"/>
    </row>
    <row r="122" spans="1:7">
      <c r="A122" s="63">
        <v>9</v>
      </c>
      <c r="B122" s="27" t="s">
        <v>74</v>
      </c>
      <c r="C122" s="28" t="s">
        <v>0</v>
      </c>
      <c r="D122" s="29">
        <v>10</v>
      </c>
      <c r="E122" s="1"/>
      <c r="F122" s="75"/>
    </row>
    <row r="123" spans="1:7">
      <c r="A123" s="63">
        <v>10</v>
      </c>
      <c r="B123" s="27" t="s">
        <v>75</v>
      </c>
      <c r="C123" s="28" t="s">
        <v>0</v>
      </c>
      <c r="D123" s="29">
        <v>10</v>
      </c>
      <c r="E123" s="1"/>
      <c r="F123" s="75"/>
    </row>
    <row r="124" spans="1:7">
      <c r="A124" s="63">
        <v>11</v>
      </c>
      <c r="B124" s="27" t="s">
        <v>76</v>
      </c>
      <c r="C124" s="6" t="s">
        <v>1</v>
      </c>
      <c r="D124" s="29">
        <v>215</v>
      </c>
      <c r="E124" s="1"/>
      <c r="F124" s="75"/>
    </row>
    <row r="125" spans="1:7">
      <c r="A125" s="63">
        <v>12</v>
      </c>
      <c r="B125" s="27" t="s">
        <v>77</v>
      </c>
      <c r="C125" s="6" t="s">
        <v>1</v>
      </c>
      <c r="D125" s="29">
        <v>610</v>
      </c>
      <c r="E125" s="1"/>
      <c r="F125" s="75"/>
    </row>
    <row r="126" spans="1:7">
      <c r="A126" s="63">
        <v>13</v>
      </c>
      <c r="B126" s="27" t="s">
        <v>78</v>
      </c>
      <c r="C126" s="28" t="s">
        <v>0</v>
      </c>
      <c r="D126" s="29">
        <v>35</v>
      </c>
      <c r="E126" s="1"/>
      <c r="F126" s="75"/>
    </row>
    <row r="127" spans="1:7">
      <c r="A127" s="63">
        <v>14</v>
      </c>
      <c r="B127" s="27" t="s">
        <v>79</v>
      </c>
      <c r="C127" s="28" t="s">
        <v>0</v>
      </c>
      <c r="D127" s="29">
        <v>2</v>
      </c>
      <c r="E127" s="1"/>
      <c r="F127" s="75"/>
    </row>
    <row r="128" spans="1:7">
      <c r="A128" s="63">
        <v>15</v>
      </c>
      <c r="B128" s="27" t="s">
        <v>80</v>
      </c>
      <c r="C128" s="28" t="s">
        <v>0</v>
      </c>
      <c r="D128" s="29">
        <v>1</v>
      </c>
      <c r="E128" s="1"/>
      <c r="F128" s="75"/>
    </row>
    <row r="129" spans="1:12">
      <c r="A129" s="63"/>
      <c r="B129" s="7"/>
      <c r="C129" s="6"/>
      <c r="D129" s="30"/>
      <c r="E129" s="1"/>
      <c r="F129" s="75"/>
    </row>
    <row r="130" spans="1:12">
      <c r="A130" s="63"/>
      <c r="B130" s="31" t="s">
        <v>81</v>
      </c>
      <c r="C130" s="6"/>
      <c r="D130" s="30"/>
      <c r="E130" s="1"/>
      <c r="F130" s="75"/>
    </row>
    <row r="131" spans="1:12">
      <c r="A131" s="63">
        <v>1</v>
      </c>
      <c r="B131" s="27" t="s">
        <v>82</v>
      </c>
      <c r="C131" s="6" t="s">
        <v>1</v>
      </c>
      <c r="D131" s="29">
        <v>65</v>
      </c>
      <c r="E131" s="1"/>
      <c r="F131" s="75"/>
    </row>
    <row r="132" spans="1:12">
      <c r="A132" s="63">
        <v>2</v>
      </c>
      <c r="B132" s="27" t="s">
        <v>83</v>
      </c>
      <c r="C132" s="6" t="s">
        <v>1</v>
      </c>
      <c r="D132" s="29">
        <v>160</v>
      </c>
      <c r="E132" s="1"/>
      <c r="F132" s="75"/>
    </row>
    <row r="133" spans="1:12">
      <c r="A133" s="63">
        <v>3</v>
      </c>
      <c r="B133" s="27" t="s">
        <v>117</v>
      </c>
      <c r="C133" s="28" t="s">
        <v>0</v>
      </c>
      <c r="D133" s="29">
        <v>210</v>
      </c>
      <c r="E133" s="1"/>
      <c r="F133" s="75"/>
    </row>
    <row r="134" spans="1:12">
      <c r="A134" s="63">
        <v>4</v>
      </c>
      <c r="B134" s="27" t="s">
        <v>118</v>
      </c>
      <c r="C134" s="28" t="s">
        <v>0</v>
      </c>
      <c r="D134" s="29">
        <v>310</v>
      </c>
      <c r="E134" s="1"/>
      <c r="F134" s="75"/>
    </row>
    <row r="135" spans="1:12">
      <c r="A135" s="63">
        <v>5</v>
      </c>
      <c r="B135" s="27" t="s">
        <v>119</v>
      </c>
      <c r="C135" s="28" t="s">
        <v>0</v>
      </c>
      <c r="D135" s="29">
        <v>90</v>
      </c>
      <c r="E135" s="1"/>
      <c r="F135" s="75"/>
    </row>
    <row r="136" spans="1:12">
      <c r="A136" s="63">
        <v>6</v>
      </c>
      <c r="B136" s="27" t="s">
        <v>84</v>
      </c>
      <c r="C136" s="28" t="s">
        <v>0</v>
      </c>
      <c r="D136" s="29">
        <v>35</v>
      </c>
      <c r="E136" s="1"/>
      <c r="F136" s="75"/>
    </row>
    <row r="137" spans="1:12" ht="14.25">
      <c r="A137" s="63">
        <v>7</v>
      </c>
      <c r="B137" s="27" t="s">
        <v>85</v>
      </c>
      <c r="C137" s="28" t="s">
        <v>86</v>
      </c>
      <c r="D137" s="29">
        <v>960</v>
      </c>
      <c r="E137" s="1"/>
      <c r="F137" s="75"/>
    </row>
    <row r="138" spans="1:12">
      <c r="A138" s="63">
        <v>8</v>
      </c>
      <c r="B138" s="27" t="s">
        <v>87</v>
      </c>
      <c r="C138" s="6" t="s">
        <v>17</v>
      </c>
      <c r="D138" s="29">
        <v>32640</v>
      </c>
      <c r="E138" s="1"/>
      <c r="F138" s="75"/>
    </row>
    <row r="139" spans="1:12" s="32" customFormat="1" ht="15">
      <c r="A139" s="63">
        <v>9</v>
      </c>
      <c r="B139" s="27" t="s">
        <v>88</v>
      </c>
      <c r="C139" s="6" t="s">
        <v>17</v>
      </c>
      <c r="D139" s="29">
        <v>30160</v>
      </c>
      <c r="E139" s="1"/>
      <c r="F139" s="75"/>
    </row>
    <row r="140" spans="1:12" ht="15.75" customHeight="1">
      <c r="A140" s="103" t="s">
        <v>97</v>
      </c>
      <c r="B140" s="104"/>
      <c r="C140" s="104"/>
      <c r="D140" s="104"/>
      <c r="E140" s="105"/>
      <c r="F140" s="71"/>
    </row>
    <row r="141" spans="1:12" ht="15.75" customHeight="1">
      <c r="A141" s="76"/>
      <c r="B141" s="56"/>
      <c r="C141" s="56"/>
      <c r="D141" s="56"/>
      <c r="E141" s="57"/>
      <c r="F141" s="71"/>
    </row>
    <row r="142" spans="1:12" ht="15.75" customHeight="1">
      <c r="A142" s="59" t="s">
        <v>115</v>
      </c>
      <c r="B142" s="35" t="s">
        <v>114</v>
      </c>
      <c r="C142" s="34"/>
      <c r="D142" s="34"/>
      <c r="E142" s="34"/>
      <c r="F142" s="60"/>
    </row>
    <row r="143" spans="1:12" ht="15.75">
      <c r="A143" s="77"/>
      <c r="B143" s="47" t="s">
        <v>98</v>
      </c>
      <c r="C143" s="48"/>
      <c r="D143" s="49"/>
      <c r="E143" s="48"/>
      <c r="F143" s="78"/>
      <c r="G143" s="44"/>
      <c r="H143" s="44"/>
      <c r="I143" s="44"/>
      <c r="J143" s="44"/>
      <c r="K143" s="44"/>
      <c r="L143" s="44"/>
    </row>
    <row r="144" spans="1:12">
      <c r="A144" s="79"/>
      <c r="B144" s="27" t="s">
        <v>99</v>
      </c>
      <c r="C144" s="52" t="s">
        <v>100</v>
      </c>
      <c r="D144" s="29">
        <v>547</v>
      </c>
      <c r="E144" s="29"/>
      <c r="F144" s="80"/>
      <c r="G144" s="44"/>
      <c r="H144" s="44"/>
      <c r="I144" s="44"/>
      <c r="J144" s="44"/>
      <c r="K144" s="44"/>
      <c r="L144" s="44"/>
    </row>
    <row r="145" spans="1:12">
      <c r="A145" s="79"/>
      <c r="B145" s="27" t="s">
        <v>101</v>
      </c>
      <c r="C145" s="52" t="s">
        <v>100</v>
      </c>
      <c r="D145" s="29">
        <v>55</v>
      </c>
      <c r="E145" s="29"/>
      <c r="F145" s="80"/>
      <c r="G145" s="44"/>
      <c r="H145" s="44"/>
      <c r="I145" s="44"/>
      <c r="J145" s="44"/>
      <c r="K145" s="44"/>
      <c r="L145" s="44"/>
    </row>
    <row r="146" spans="1:12">
      <c r="A146" s="79"/>
      <c r="B146" s="27" t="s">
        <v>102</v>
      </c>
      <c r="C146" s="52" t="s">
        <v>100</v>
      </c>
      <c r="D146" s="29">
        <v>13</v>
      </c>
      <c r="E146" s="29"/>
      <c r="F146" s="80"/>
      <c r="G146" s="44"/>
      <c r="H146" s="44"/>
      <c r="I146" s="44"/>
      <c r="J146" s="44"/>
      <c r="K146" s="44"/>
      <c r="L146" s="44"/>
    </row>
    <row r="147" spans="1:12">
      <c r="A147" s="79"/>
      <c r="B147" s="27" t="s">
        <v>103</v>
      </c>
      <c r="C147" s="52" t="s">
        <v>0</v>
      </c>
      <c r="D147" s="29">
        <v>1</v>
      </c>
      <c r="E147" s="29"/>
      <c r="F147" s="80"/>
      <c r="G147" s="44"/>
      <c r="H147" s="44"/>
      <c r="I147" s="44"/>
      <c r="J147" s="44"/>
      <c r="K147" s="44"/>
      <c r="L147" s="44"/>
    </row>
    <row r="148" spans="1:12" ht="15.75">
      <c r="A148" s="81"/>
      <c r="B148" s="47" t="s">
        <v>104</v>
      </c>
      <c r="C148" s="52"/>
      <c r="D148" s="29"/>
      <c r="E148" s="29"/>
      <c r="F148" s="80"/>
      <c r="G148" s="44"/>
      <c r="H148" s="44"/>
      <c r="I148" s="44"/>
      <c r="J148" s="44"/>
      <c r="K148" s="44"/>
      <c r="L148" s="44"/>
    </row>
    <row r="149" spans="1:12">
      <c r="A149" s="79"/>
      <c r="B149" s="27" t="s">
        <v>105</v>
      </c>
      <c r="C149" s="52" t="s">
        <v>0</v>
      </c>
      <c r="D149" s="29">
        <v>1</v>
      </c>
      <c r="E149" s="29"/>
      <c r="F149" s="80"/>
      <c r="G149" s="44"/>
      <c r="H149" s="44"/>
      <c r="I149" s="44"/>
      <c r="J149" s="44"/>
      <c r="K149" s="44"/>
      <c r="L149" s="44"/>
    </row>
    <row r="150" spans="1:12" ht="15.75">
      <c r="A150" s="81"/>
      <c r="B150" s="47" t="s">
        <v>106</v>
      </c>
      <c r="C150" s="52"/>
      <c r="D150" s="29"/>
      <c r="E150" s="29"/>
      <c r="F150" s="80"/>
      <c r="G150" s="44"/>
      <c r="H150" s="44"/>
      <c r="I150" s="44"/>
      <c r="J150" s="44"/>
      <c r="K150" s="44"/>
      <c r="L150" s="44"/>
    </row>
    <row r="151" spans="1:12">
      <c r="A151" s="79"/>
      <c r="B151" s="27" t="s">
        <v>107</v>
      </c>
      <c r="C151" s="52" t="s">
        <v>100</v>
      </c>
      <c r="D151" s="29">
        <v>625</v>
      </c>
      <c r="E151" s="29"/>
      <c r="F151" s="80"/>
      <c r="G151" s="44"/>
      <c r="H151" s="44"/>
      <c r="I151" s="44"/>
      <c r="J151" s="44"/>
      <c r="K151" s="44"/>
      <c r="L151" s="44"/>
    </row>
    <row r="152" spans="1:12">
      <c r="A152" s="79"/>
      <c r="B152" s="27" t="s">
        <v>108</v>
      </c>
      <c r="C152" s="52" t="s">
        <v>109</v>
      </c>
      <c r="D152" s="29">
        <v>1</v>
      </c>
      <c r="E152" s="29"/>
      <c r="F152" s="80"/>
      <c r="G152" s="44"/>
      <c r="H152" s="44"/>
      <c r="I152" s="44"/>
      <c r="J152" s="44"/>
      <c r="K152" s="44"/>
      <c r="L152" s="44"/>
    </row>
    <row r="153" spans="1:12">
      <c r="A153" s="79"/>
      <c r="B153" s="27" t="s">
        <v>110</v>
      </c>
      <c r="C153" s="52" t="s">
        <v>109</v>
      </c>
      <c r="D153" s="29">
        <v>2</v>
      </c>
      <c r="E153" s="29"/>
      <c r="F153" s="80"/>
      <c r="G153" s="44"/>
      <c r="H153" s="44"/>
      <c r="I153" s="44"/>
      <c r="J153" s="44"/>
      <c r="K153" s="44"/>
      <c r="L153" s="44"/>
    </row>
    <row r="154" spans="1:12" ht="15.75">
      <c r="A154" s="81"/>
      <c r="B154" s="47" t="s">
        <v>111</v>
      </c>
      <c r="C154" s="52"/>
      <c r="D154" s="29"/>
      <c r="E154" s="29"/>
      <c r="F154" s="80"/>
      <c r="G154" s="44"/>
      <c r="H154" s="44"/>
      <c r="I154" s="44"/>
      <c r="J154" s="44"/>
      <c r="K154" s="44"/>
      <c r="L154" s="44"/>
    </row>
    <row r="155" spans="1:12">
      <c r="A155" s="79"/>
      <c r="B155" s="27" t="s">
        <v>112</v>
      </c>
      <c r="C155" s="52" t="s">
        <v>109</v>
      </c>
      <c r="D155" s="29">
        <v>1</v>
      </c>
      <c r="E155" s="29"/>
      <c r="F155" s="80"/>
      <c r="G155" s="44"/>
      <c r="H155" s="44"/>
      <c r="I155" s="44"/>
      <c r="J155" s="44"/>
      <c r="K155" s="44"/>
      <c r="L155" s="44"/>
    </row>
    <row r="156" spans="1:12">
      <c r="A156" s="79"/>
      <c r="B156" s="27" t="s">
        <v>113</v>
      </c>
      <c r="C156" s="52" t="s">
        <v>109</v>
      </c>
      <c r="D156" s="29">
        <v>1</v>
      </c>
      <c r="E156" s="29"/>
      <c r="F156" s="80"/>
      <c r="G156" s="44"/>
      <c r="H156" s="44"/>
      <c r="I156" s="44"/>
      <c r="J156" s="44"/>
      <c r="K156" s="44"/>
      <c r="L156" s="44"/>
    </row>
    <row r="157" spans="1:12" ht="15">
      <c r="A157" s="82"/>
      <c r="B157" s="51"/>
      <c r="C157" s="50"/>
      <c r="D157" s="49"/>
      <c r="E157" s="48"/>
      <c r="F157" s="83"/>
      <c r="G157" s="44"/>
      <c r="H157" s="44"/>
      <c r="I157" s="44"/>
      <c r="J157" s="44"/>
      <c r="K157" s="44"/>
      <c r="L157" s="44"/>
    </row>
    <row r="158" spans="1:12" ht="15.75" customHeight="1" thickBot="1">
      <c r="A158" s="107" t="s">
        <v>116</v>
      </c>
      <c r="B158" s="108"/>
      <c r="C158" s="108"/>
      <c r="D158" s="108"/>
      <c r="E158" s="109"/>
      <c r="F158" s="84"/>
    </row>
    <row r="159" spans="1:12" ht="15.75" customHeight="1">
      <c r="A159" s="54"/>
      <c r="B159" s="54"/>
      <c r="C159" s="54"/>
      <c r="D159" s="54"/>
      <c r="E159" s="54"/>
      <c r="F159" s="55"/>
    </row>
    <row r="160" spans="1:12" ht="15.75" customHeight="1">
      <c r="A160" s="42"/>
      <c r="B160" s="45"/>
      <c r="C160" s="42"/>
      <c r="D160" s="95" t="s">
        <v>120</v>
      </c>
      <c r="E160" s="95"/>
      <c r="F160" s="53"/>
      <c r="G160" s="44"/>
      <c r="H160" s="44"/>
      <c r="I160" s="44"/>
      <c r="J160" s="44"/>
      <c r="K160" s="44"/>
      <c r="L160" s="44"/>
    </row>
    <row r="161" spans="1:12" ht="12.75" customHeight="1">
      <c r="A161" s="46"/>
      <c r="B161" s="44"/>
      <c r="C161" s="43"/>
      <c r="D161" s="94" t="s">
        <v>121</v>
      </c>
      <c r="E161" s="94"/>
      <c r="F161" s="53"/>
      <c r="G161" s="44"/>
      <c r="H161" s="44"/>
      <c r="I161" s="44"/>
      <c r="J161" s="44"/>
      <c r="K161" s="44"/>
      <c r="L161" s="44"/>
    </row>
    <row r="162" spans="1:12" ht="12.75" customHeight="1">
      <c r="A162" s="46"/>
      <c r="B162" s="44"/>
      <c r="C162" s="43"/>
      <c r="D162" s="95" t="s">
        <v>122</v>
      </c>
      <c r="E162" s="95"/>
      <c r="F162" s="53"/>
      <c r="G162" s="44"/>
      <c r="H162" s="44"/>
      <c r="I162" s="44"/>
      <c r="J162" s="44"/>
      <c r="K162" s="44"/>
      <c r="L162" s="44"/>
    </row>
  </sheetData>
  <mergeCells count="12">
    <mergeCell ref="A2:F2"/>
    <mergeCell ref="A110:E110"/>
    <mergeCell ref="A140:E140"/>
    <mergeCell ref="E1:F1"/>
    <mergeCell ref="A158:E158"/>
    <mergeCell ref="D161:E161"/>
    <mergeCell ref="D162:E162"/>
    <mergeCell ref="L101:N101"/>
    <mergeCell ref="A4:F4"/>
    <mergeCell ref="A5:F5"/>
    <mergeCell ref="L99:N100"/>
    <mergeCell ref="D160:E160"/>
  </mergeCells>
  <phoneticPr fontId="0" type="noConversion"/>
  <pageMargins left="0.70866141732283472" right="0.70866141732283472" top="0.74803149606299213" bottom="0.47244094488188981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КСС_първи етап_17 км</vt:lpstr>
      <vt:lpstr>'КСС_първи етап_17 км'!Print_Area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</dc:creator>
  <cp:lastModifiedBy>Petrov</cp:lastModifiedBy>
  <cp:lastPrinted>2015-08-07T12:15:57Z</cp:lastPrinted>
  <dcterms:created xsi:type="dcterms:W3CDTF">2014-07-29T11:33:34Z</dcterms:created>
  <dcterms:modified xsi:type="dcterms:W3CDTF">2016-04-14T07:41:17Z</dcterms:modified>
</cp:coreProperties>
</file>